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S:\1. Open Data Repository\OPS_CCSU\data\CAR2018\PCI 2017-18\5P1\"/>
    </mc:Choice>
  </mc:AlternateContent>
  <xr:revisionPtr revIDLastSave="0" documentId="13_ncr:1_{F610CC30-EAA1-41E8-9DD1-66C5F4026E9C}" xr6:coauthVersionLast="38" xr6:coauthVersionMax="38" xr10:uidLastSave="{00000000-0000-0000-0000-000000000000}"/>
  <bookViews>
    <workbookView xWindow="0" yWindow="0" windowWidth="20460" windowHeight="7680" xr2:uid="{00000000-000D-0000-FFFF-FFFF00000000}"/>
  </bookViews>
  <sheets>
    <sheet name="5P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2" l="1"/>
  <c r="E43" i="2"/>
  <c r="D39" i="2" l="1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H8" i="2" l="1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B41" i="2"/>
  <c r="C41" i="2"/>
  <c r="F41" i="2"/>
  <c r="G41" i="2"/>
  <c r="H41" i="2" l="1"/>
  <c r="D41" i="2"/>
  <c r="E41" i="2" l="1"/>
  <c r="I41" i="2"/>
</calcChain>
</file>

<file path=xl/sharedStrings.xml><?xml version="1.0" encoding="utf-8"?>
<sst xmlns="http://schemas.openxmlformats.org/spreadsheetml/2006/main" count="47" uniqueCount="43">
  <si>
    <t>EXPECTED LEVEL</t>
  </si>
  <si>
    <t>TOTAL</t>
  </si>
  <si>
    <t>LSSU</t>
  </si>
  <si>
    <t>Northern Michigan</t>
  </si>
  <si>
    <t>Ferris</t>
  </si>
  <si>
    <t>Bay Mills</t>
  </si>
  <si>
    <t xml:space="preserve">West Shore </t>
  </si>
  <si>
    <t xml:space="preserve">Wayne County </t>
  </si>
  <si>
    <t>Washtenaw</t>
  </si>
  <si>
    <t xml:space="preserve">Southwestern Michigan </t>
  </si>
  <si>
    <t>Schoolcraft</t>
  </si>
  <si>
    <t>St Clair County</t>
  </si>
  <si>
    <t xml:space="preserve">Oakland </t>
  </si>
  <si>
    <t>Northwestern Michigan</t>
  </si>
  <si>
    <t xml:space="preserve">North Central Michigan </t>
  </si>
  <si>
    <t xml:space="preserve">Muskegon </t>
  </si>
  <si>
    <t xml:space="preserve">Montcalm </t>
  </si>
  <si>
    <t xml:space="preserve">Monroe County </t>
  </si>
  <si>
    <t xml:space="preserve">Mid Michigan </t>
  </si>
  <si>
    <t xml:space="preserve">Macomb </t>
  </si>
  <si>
    <t xml:space="preserve">Lansing </t>
  </si>
  <si>
    <t xml:space="preserve">Lake Michigan </t>
  </si>
  <si>
    <t xml:space="preserve">Kirtland </t>
  </si>
  <si>
    <t xml:space="preserve">Kellogg </t>
  </si>
  <si>
    <t xml:space="preserve">Kalamazoo Valley </t>
  </si>
  <si>
    <t xml:space="preserve">Jackson </t>
  </si>
  <si>
    <t xml:space="preserve">Henry Ford </t>
  </si>
  <si>
    <t xml:space="preserve">Grand Rapids </t>
  </si>
  <si>
    <t xml:space="preserve">Gogebic </t>
  </si>
  <si>
    <t>Glen Oaks</t>
  </si>
  <si>
    <t xml:space="preserve">Delta </t>
  </si>
  <si>
    <t xml:space="preserve">Mott </t>
  </si>
  <si>
    <t xml:space="preserve">Bay De Noc </t>
  </si>
  <si>
    <t>Alpena</t>
  </si>
  <si>
    <t>Total</t>
  </si>
  <si>
    <t>M+W</t>
  </si>
  <si>
    <t>Met, Exceeded or Came within 90% (23.40%) of Expected Level</t>
  </si>
  <si>
    <t>Performance Level</t>
  </si>
  <si>
    <t>Community College</t>
  </si>
  <si>
    <t>5P1:  NON-TRADITIONAL PARTICIPATION</t>
  </si>
  <si>
    <t>MICHIGAN COMMUNITY COLLEGES</t>
  </si>
  <si>
    <t>2016-17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</si>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</sst>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10" fontId="2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0" fontId="3" fillId="2" borderId="2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10" fontId="1" fillId="0" borderId="0" xfId="0" applyNumberFormat="1" applyFont="1" applyBorder="1"/>
    <xf numFmtId="49" fontId="1" fillId="0" borderId="5" xfId="0" applyNumberFormat="1" applyFont="1" applyBorder="1"/>
    <xf numFmtId="0" fontId="2" fillId="0" borderId="6" xfId="0" applyFont="1" applyBorder="1" applyAlignment="1">
      <alignment horizontal="center"/>
    </xf>
    <xf numFmtId="10" fontId="2" fillId="0" borderId="0" xfId="0" applyNumberFormat="1" applyFont="1" applyBorder="1"/>
    <xf numFmtId="0" fontId="2" fillId="0" borderId="0" xfId="0" applyFont="1" applyBorder="1"/>
    <xf numFmtId="0" fontId="2" fillId="0" borderId="5" xfId="0" applyFont="1" applyBorder="1"/>
    <xf numFmtId="49" fontId="2" fillId="0" borderId="5" xfId="0" applyNumberFormat="1" applyFont="1" applyBorder="1"/>
    <xf numFmtId="0" fontId="3" fillId="0" borderId="5" xfId="0" applyFont="1" applyBorder="1"/>
    <xf numFmtId="0" fontId="4" fillId="0" borderId="5" xfId="0" applyFont="1" applyBorder="1"/>
    <xf numFmtId="0" fontId="5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Continuous"/>
    </xf>
    <xf numFmtId="0" fontId="1" fillId="3" borderId="8" xfId="0" applyFont="1" applyFill="1" applyBorder="1"/>
    <xf numFmtId="0" fontId="1" fillId="3" borderId="1" xfId="0" applyFont="1" applyFill="1" applyBorder="1"/>
    <xf numFmtId="0" fontId="1" fillId="3" borderId="13" xfId="0" applyFont="1" applyFill="1" applyBorder="1"/>
    <xf numFmtId="0" fontId="8" fillId="3" borderId="14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4" zoomScaleNormal="100" workbookViewId="0">
      <selection activeCell="A12" sqref="A12:A13"/>
    </sheetView>
  </sheetViews>
  <sheetFormatPr defaultRowHeight="12.75" x14ac:dyDescent="0.2"/>
  <cols>
    <col min="1" max="1" width="18.140625" style="1" customWidth="1"/>
    <col min="2" max="2" width="9.140625" style="1"/>
    <col min="3" max="3" width="9.28515625" style="1" customWidth="1"/>
    <col min="4" max="4" width="12.42578125" style="1" bestFit="1" customWidth="1"/>
    <col min="5" max="5" width="13.28515625" style="1" customWidth="1"/>
    <col min="6" max="7" width="9.140625" style="1"/>
    <col min="8" max="8" width="13.28515625" style="1" customWidth="1"/>
    <col min="9" max="9" width="12.7109375" style="1" customWidth="1"/>
    <col min="10" max="16384" width="9.140625" style="1"/>
  </cols>
  <sheetData>
    <row r="1" spans="1:9" ht="18" x14ac:dyDescent="0.25">
      <c r="A1" s="44" t="s">
        <v>40</v>
      </c>
      <c r="B1" s="45"/>
      <c r="C1" s="45"/>
      <c r="D1" s="45"/>
      <c r="E1" s="45"/>
      <c r="F1" s="45"/>
      <c r="G1" s="45"/>
      <c r="H1" s="45"/>
      <c r="I1" s="46"/>
    </row>
    <row r="2" spans="1:9" ht="18" x14ac:dyDescent="0.25">
      <c r="A2" s="47" t="s">
        <v>39</v>
      </c>
      <c r="B2" s="48"/>
      <c r="C2" s="48"/>
      <c r="D2" s="48"/>
      <c r="E2" s="48"/>
      <c r="F2" s="48"/>
      <c r="G2" s="48"/>
      <c r="H2" s="48"/>
      <c r="I2" s="49"/>
    </row>
    <row r="3" spans="1:9" ht="18.75" thickBot="1" x14ac:dyDescent="0.3">
      <c r="A3" s="36"/>
      <c r="B3" s="35"/>
      <c r="C3" s="35"/>
      <c r="D3" s="35"/>
      <c r="E3" s="35"/>
      <c r="F3" s="35"/>
      <c r="G3" s="35"/>
      <c r="H3" s="35"/>
      <c r="I3" s="34"/>
    </row>
    <row r="4" spans="1:9" ht="15" customHeight="1" thickBot="1" x14ac:dyDescent="0.25">
      <c r="A4" s="41" t="s">
        <v>38</v>
      </c>
      <c r="B4" s="40" t="s">
        <v>41</v>
      </c>
      <c r="C4" s="40"/>
      <c r="D4" s="40"/>
      <c r="E4" s="40"/>
      <c r="F4" s="37" t="s">
        <v>42</v>
      </c>
      <c r="G4" s="38"/>
      <c r="H4" s="38"/>
      <c r="I4" s="39"/>
    </row>
    <row r="5" spans="1:9" x14ac:dyDescent="0.2">
      <c r="A5" s="42"/>
      <c r="B5" s="33"/>
      <c r="C5" s="33"/>
      <c r="D5" s="50" t="s">
        <v>37</v>
      </c>
      <c r="E5" s="50" t="s">
        <v>36</v>
      </c>
      <c r="F5" s="33"/>
      <c r="G5" s="33"/>
      <c r="H5" s="50" t="s">
        <v>37</v>
      </c>
      <c r="I5" s="50" t="s">
        <v>36</v>
      </c>
    </row>
    <row r="6" spans="1:9" ht="68.25" customHeight="1" thickBot="1" x14ac:dyDescent="0.25">
      <c r="A6" s="43"/>
      <c r="B6" s="32" t="s">
        <v>35</v>
      </c>
      <c r="C6" s="32" t="s">
        <v>34</v>
      </c>
      <c r="D6" s="51"/>
      <c r="E6" s="51"/>
      <c r="F6" s="32" t="s">
        <v>35</v>
      </c>
      <c r="G6" s="32" t="s">
        <v>34</v>
      </c>
      <c r="H6" s="51"/>
      <c r="I6" s="51"/>
    </row>
    <row r="7" spans="1:9" x14ac:dyDescent="0.2">
      <c r="A7" s="31"/>
      <c r="B7" s="29"/>
      <c r="C7" s="29"/>
      <c r="D7" s="28"/>
      <c r="E7" s="28"/>
      <c r="F7" s="30"/>
      <c r="G7" s="29"/>
      <c r="H7" s="28"/>
      <c r="I7" s="27"/>
    </row>
    <row r="8" spans="1:9" s="2" customFormat="1" x14ac:dyDescent="0.2">
      <c r="A8" s="22" t="s">
        <v>33</v>
      </c>
      <c r="B8" s="20">
        <v>191</v>
      </c>
      <c r="C8" s="19">
        <v>832</v>
      </c>
      <c r="D8" s="18">
        <f t="shared" ref="D8:D39" si="0">+B8/C8</f>
        <v>0.22956730769230768</v>
      </c>
      <c r="E8" s="17" t="str">
        <f t="shared" ref="E8:E39" si="1">IF(D8&gt;=23.4%,"YES","NO")</f>
        <v>NO</v>
      </c>
      <c r="F8" s="20">
        <v>186</v>
      </c>
      <c r="G8" s="19">
        <v>802</v>
      </c>
      <c r="H8" s="18">
        <f t="shared" ref="H8:H39" si="2">+F8/G8</f>
        <v>0.23192019950124687</v>
      </c>
      <c r="I8" s="17" t="str">
        <f t="shared" ref="I8:I39" si="3">IF(H8&gt;=23.4%,"YES","NO")</f>
        <v>NO</v>
      </c>
    </row>
    <row r="9" spans="1:9" x14ac:dyDescent="0.2">
      <c r="A9" s="23" t="s">
        <v>32</v>
      </c>
      <c r="B9" s="13">
        <v>206</v>
      </c>
      <c r="C9" s="12">
        <v>796</v>
      </c>
      <c r="D9" s="15">
        <f t="shared" si="0"/>
        <v>0.25879396984924624</v>
      </c>
      <c r="E9" s="14" t="str">
        <f t="shared" si="1"/>
        <v>YES</v>
      </c>
      <c r="F9" s="13">
        <v>215</v>
      </c>
      <c r="G9" s="12">
        <v>785</v>
      </c>
      <c r="H9" s="15">
        <f t="shared" si="2"/>
        <v>0.27388535031847133</v>
      </c>
      <c r="I9" s="14" t="str">
        <f t="shared" si="3"/>
        <v>YES</v>
      </c>
    </row>
    <row r="10" spans="1:9" x14ac:dyDescent="0.2">
      <c r="A10" s="23" t="s">
        <v>31</v>
      </c>
      <c r="B10" s="13">
        <v>1254</v>
      </c>
      <c r="C10" s="12">
        <v>5045</v>
      </c>
      <c r="D10" s="15">
        <f t="shared" si="0"/>
        <v>0.24856293359762141</v>
      </c>
      <c r="E10" s="14" t="str">
        <f t="shared" si="1"/>
        <v>YES</v>
      </c>
      <c r="F10" s="13">
        <v>1212</v>
      </c>
      <c r="G10" s="12">
        <v>4820</v>
      </c>
      <c r="H10" s="15">
        <f t="shared" si="2"/>
        <v>0.25145228215767634</v>
      </c>
      <c r="I10" s="14" t="str">
        <f t="shared" si="3"/>
        <v>YES</v>
      </c>
    </row>
    <row r="11" spans="1:9" x14ac:dyDescent="0.2">
      <c r="A11" s="23" t="s">
        <v>30</v>
      </c>
      <c r="B11" s="20">
        <v>1428</v>
      </c>
      <c r="C11" s="19">
        <v>6482</v>
      </c>
      <c r="D11" s="18">
        <f t="shared" si="0"/>
        <v>0.2203023758099352</v>
      </c>
      <c r="E11" s="17" t="str">
        <f t="shared" si="1"/>
        <v>NO</v>
      </c>
      <c r="F11" s="13">
        <v>1447</v>
      </c>
      <c r="G11" s="12">
        <v>6122</v>
      </c>
      <c r="H11" s="15">
        <f t="shared" si="2"/>
        <v>0.23636066644887291</v>
      </c>
      <c r="I11" s="14" t="str">
        <f t="shared" si="3"/>
        <v>YES</v>
      </c>
    </row>
    <row r="12" spans="1:9" s="2" customFormat="1" x14ac:dyDescent="0.2">
      <c r="A12" s="23" t="s">
        <v>29</v>
      </c>
      <c r="B12" s="20">
        <v>41</v>
      </c>
      <c r="C12" s="19">
        <v>221</v>
      </c>
      <c r="D12" s="18">
        <f t="shared" si="0"/>
        <v>0.18552036199095023</v>
      </c>
      <c r="E12" s="17" t="str">
        <f t="shared" si="1"/>
        <v>NO</v>
      </c>
      <c r="F12" s="13">
        <v>39</v>
      </c>
      <c r="G12" s="12">
        <v>118</v>
      </c>
      <c r="H12" s="15">
        <f t="shared" si="2"/>
        <v>0.33050847457627119</v>
      </c>
      <c r="I12" s="14" t="str">
        <f t="shared" si="3"/>
        <v>YES</v>
      </c>
    </row>
    <row r="13" spans="1:9" s="2" customFormat="1" x14ac:dyDescent="0.2">
      <c r="A13" s="23" t="s">
        <v>28</v>
      </c>
      <c r="B13" s="13">
        <v>130</v>
      </c>
      <c r="C13" s="12">
        <v>397</v>
      </c>
      <c r="D13" s="15">
        <f t="shared" si="0"/>
        <v>0.32745591939546598</v>
      </c>
      <c r="E13" s="14" t="str">
        <f t="shared" si="1"/>
        <v>YES</v>
      </c>
      <c r="F13" s="13">
        <v>112</v>
      </c>
      <c r="G13" s="12">
        <v>478</v>
      </c>
      <c r="H13" s="15">
        <f t="shared" si="2"/>
        <v>0.23430962343096234</v>
      </c>
      <c r="I13" s="14" t="str">
        <f t="shared" si="3"/>
        <v>YES</v>
      </c>
    </row>
    <row r="14" spans="1:9" x14ac:dyDescent="0.2">
      <c r="A14" s="23" t="s">
        <v>27</v>
      </c>
      <c r="B14" s="13">
        <v>1074</v>
      </c>
      <c r="C14" s="12">
        <v>3940</v>
      </c>
      <c r="D14" s="15">
        <f t="shared" si="0"/>
        <v>0.27258883248730964</v>
      </c>
      <c r="E14" s="14" t="str">
        <f t="shared" si="1"/>
        <v>YES</v>
      </c>
      <c r="F14" s="13">
        <v>971</v>
      </c>
      <c r="G14" s="12">
        <v>3656</v>
      </c>
      <c r="H14" s="15">
        <f t="shared" si="2"/>
        <v>0.26559080962800874</v>
      </c>
      <c r="I14" s="14" t="str">
        <f t="shared" si="3"/>
        <v>YES</v>
      </c>
    </row>
    <row r="15" spans="1:9" x14ac:dyDescent="0.2">
      <c r="A15" s="23" t="s">
        <v>26</v>
      </c>
      <c r="B15" s="13">
        <v>2334</v>
      </c>
      <c r="C15" s="12">
        <v>8699</v>
      </c>
      <c r="D15" s="15">
        <f t="shared" si="0"/>
        <v>0.26830670191976091</v>
      </c>
      <c r="E15" s="14" t="str">
        <f t="shared" si="1"/>
        <v>YES</v>
      </c>
      <c r="F15" s="13">
        <v>2311</v>
      </c>
      <c r="G15" s="12">
        <v>8469</v>
      </c>
      <c r="H15" s="15">
        <f t="shared" si="2"/>
        <v>0.27287755343015702</v>
      </c>
      <c r="I15" s="14" t="str">
        <f t="shared" si="3"/>
        <v>YES</v>
      </c>
    </row>
    <row r="16" spans="1:9" x14ac:dyDescent="0.2">
      <c r="A16" s="23" t="s">
        <v>25</v>
      </c>
      <c r="B16" s="13">
        <v>592</v>
      </c>
      <c r="C16" s="12">
        <v>2126</v>
      </c>
      <c r="D16" s="15">
        <f t="shared" si="0"/>
        <v>0.27845719661335844</v>
      </c>
      <c r="E16" s="14" t="str">
        <f t="shared" si="1"/>
        <v>YES</v>
      </c>
      <c r="F16" s="13">
        <v>510</v>
      </c>
      <c r="G16" s="12">
        <v>1807</v>
      </c>
      <c r="H16" s="15">
        <f t="shared" si="2"/>
        <v>0.28223574986164912</v>
      </c>
      <c r="I16" s="14" t="str">
        <f t="shared" si="3"/>
        <v>YES</v>
      </c>
    </row>
    <row r="17" spans="1:9" x14ac:dyDescent="0.2">
      <c r="A17" s="23" t="s">
        <v>24</v>
      </c>
      <c r="B17" s="13">
        <v>734</v>
      </c>
      <c r="C17" s="12">
        <v>2481</v>
      </c>
      <c r="D17" s="15">
        <f t="shared" si="0"/>
        <v>0.29584844820636841</v>
      </c>
      <c r="E17" s="14" t="str">
        <f t="shared" si="1"/>
        <v>YES</v>
      </c>
      <c r="F17" s="13">
        <v>584</v>
      </c>
      <c r="G17" s="12">
        <v>2212</v>
      </c>
      <c r="H17" s="15">
        <f t="shared" si="2"/>
        <v>0.2640144665461121</v>
      </c>
      <c r="I17" s="14" t="str">
        <f t="shared" si="3"/>
        <v>YES</v>
      </c>
    </row>
    <row r="18" spans="1:9" s="2" customFormat="1" x14ac:dyDescent="0.2">
      <c r="A18" s="22" t="s">
        <v>23</v>
      </c>
      <c r="B18" s="20">
        <v>705</v>
      </c>
      <c r="C18" s="19">
        <v>3329</v>
      </c>
      <c r="D18" s="18">
        <f t="shared" si="0"/>
        <v>0.21177530790027035</v>
      </c>
      <c r="E18" s="17" t="str">
        <f t="shared" si="1"/>
        <v>NO</v>
      </c>
      <c r="F18" s="20">
        <v>707</v>
      </c>
      <c r="G18" s="19">
        <v>3366</v>
      </c>
      <c r="H18" s="18">
        <f t="shared" si="2"/>
        <v>0.21004159239453357</v>
      </c>
      <c r="I18" s="17" t="str">
        <f t="shared" si="3"/>
        <v>NO</v>
      </c>
    </row>
    <row r="19" spans="1:9" s="2" customFormat="1" x14ac:dyDescent="0.2">
      <c r="A19" s="22" t="s">
        <v>22</v>
      </c>
      <c r="B19" s="20">
        <v>70</v>
      </c>
      <c r="C19" s="19">
        <v>372</v>
      </c>
      <c r="D19" s="18">
        <f t="shared" si="0"/>
        <v>0.18817204301075269</v>
      </c>
      <c r="E19" s="17" t="str">
        <f t="shared" si="1"/>
        <v>NO</v>
      </c>
      <c r="F19" s="20">
        <v>89</v>
      </c>
      <c r="G19" s="19">
        <v>507</v>
      </c>
      <c r="H19" s="18">
        <f t="shared" si="2"/>
        <v>0.17554240631163709</v>
      </c>
      <c r="I19" s="17" t="str">
        <f t="shared" si="3"/>
        <v>NO</v>
      </c>
    </row>
    <row r="20" spans="1:9" x14ac:dyDescent="0.2">
      <c r="A20" s="23" t="s">
        <v>21</v>
      </c>
      <c r="B20" s="13">
        <v>316</v>
      </c>
      <c r="C20" s="12">
        <v>1255</v>
      </c>
      <c r="D20" s="15">
        <f t="shared" si="0"/>
        <v>0.25179282868525898</v>
      </c>
      <c r="E20" s="14" t="str">
        <f t="shared" si="1"/>
        <v>YES</v>
      </c>
      <c r="F20" s="13">
        <v>277</v>
      </c>
      <c r="G20" s="12">
        <v>1055</v>
      </c>
      <c r="H20" s="15">
        <f t="shared" si="2"/>
        <v>0.26255924170616113</v>
      </c>
      <c r="I20" s="14" t="str">
        <f t="shared" si="3"/>
        <v>YES</v>
      </c>
    </row>
    <row r="21" spans="1:9" s="24" customFormat="1" x14ac:dyDescent="0.2">
      <c r="A21" s="23" t="s">
        <v>20</v>
      </c>
      <c r="B21" s="23">
        <v>1656</v>
      </c>
      <c r="C21" s="25">
        <v>5837</v>
      </c>
      <c r="D21" s="15">
        <f t="shared" si="0"/>
        <v>0.28370738393010109</v>
      </c>
      <c r="E21" s="14" t="str">
        <f t="shared" si="1"/>
        <v>YES</v>
      </c>
      <c r="F21" s="23">
        <v>1371</v>
      </c>
      <c r="G21" s="25">
        <v>4985</v>
      </c>
      <c r="H21" s="15">
        <f t="shared" si="2"/>
        <v>0.27502507522567704</v>
      </c>
      <c r="I21" s="14" t="str">
        <f t="shared" si="3"/>
        <v>YES</v>
      </c>
    </row>
    <row r="22" spans="1:9" x14ac:dyDescent="0.2">
      <c r="A22" s="23" t="s">
        <v>19</v>
      </c>
      <c r="B22" s="13">
        <v>7259</v>
      </c>
      <c r="C22" s="12">
        <v>14444</v>
      </c>
      <c r="D22" s="15">
        <f t="shared" si="0"/>
        <v>0.50256161728053172</v>
      </c>
      <c r="E22" s="14" t="str">
        <f t="shared" si="1"/>
        <v>YES</v>
      </c>
      <c r="F22" s="13">
        <v>1719</v>
      </c>
      <c r="G22" s="12">
        <v>6406</v>
      </c>
      <c r="H22" s="15">
        <f t="shared" si="2"/>
        <v>0.26834217920699344</v>
      </c>
      <c r="I22" s="14" t="str">
        <f t="shared" si="3"/>
        <v>YES</v>
      </c>
    </row>
    <row r="23" spans="1:9" s="2" customFormat="1" x14ac:dyDescent="0.2">
      <c r="A23" s="22" t="s">
        <v>18</v>
      </c>
      <c r="B23" s="20">
        <v>233</v>
      </c>
      <c r="C23" s="19">
        <v>1129</v>
      </c>
      <c r="D23" s="18">
        <f t="shared" si="0"/>
        <v>0.20637732506643047</v>
      </c>
      <c r="E23" s="17" t="str">
        <f t="shared" si="1"/>
        <v>NO</v>
      </c>
      <c r="F23" s="20">
        <v>203</v>
      </c>
      <c r="G23" s="19">
        <v>1028</v>
      </c>
      <c r="H23" s="18">
        <f t="shared" si="2"/>
        <v>0.19747081712062256</v>
      </c>
      <c r="I23" s="17" t="str">
        <f t="shared" si="3"/>
        <v>NO</v>
      </c>
    </row>
    <row r="24" spans="1:9" x14ac:dyDescent="0.2">
      <c r="A24" s="23" t="s">
        <v>17</v>
      </c>
      <c r="B24" s="13">
        <v>281</v>
      </c>
      <c r="C24" s="12">
        <v>1150</v>
      </c>
      <c r="D24" s="15">
        <f t="shared" si="0"/>
        <v>0.24434782608695652</v>
      </c>
      <c r="E24" s="14" t="str">
        <f t="shared" si="1"/>
        <v>YES</v>
      </c>
      <c r="F24" s="13">
        <v>246</v>
      </c>
      <c r="G24" s="12">
        <v>1026</v>
      </c>
      <c r="H24" s="15">
        <f t="shared" si="2"/>
        <v>0.23976608187134502</v>
      </c>
      <c r="I24" s="14" t="str">
        <f t="shared" si="3"/>
        <v>YES</v>
      </c>
    </row>
    <row r="25" spans="1:9" s="24" customFormat="1" x14ac:dyDescent="0.2">
      <c r="A25" s="22" t="s">
        <v>16</v>
      </c>
      <c r="B25" s="22">
        <v>171</v>
      </c>
      <c r="C25" s="26">
        <v>814</v>
      </c>
      <c r="D25" s="18">
        <f t="shared" si="0"/>
        <v>0.21007371007371006</v>
      </c>
      <c r="E25" s="17" t="str">
        <f t="shared" si="1"/>
        <v>NO</v>
      </c>
      <c r="F25" s="22">
        <v>202</v>
      </c>
      <c r="G25" s="26">
        <v>1060</v>
      </c>
      <c r="H25" s="18">
        <f t="shared" si="2"/>
        <v>0.19056603773584907</v>
      </c>
      <c r="I25" s="17" t="str">
        <f t="shared" si="3"/>
        <v>NO</v>
      </c>
    </row>
    <row r="26" spans="1:9" s="2" customFormat="1" x14ac:dyDescent="0.2">
      <c r="A26" s="22" t="s">
        <v>15</v>
      </c>
      <c r="B26" s="20">
        <v>279</v>
      </c>
      <c r="C26" s="19">
        <v>1454</v>
      </c>
      <c r="D26" s="18">
        <f t="shared" si="0"/>
        <v>0.19188445667125173</v>
      </c>
      <c r="E26" s="17" t="str">
        <f t="shared" si="1"/>
        <v>NO</v>
      </c>
      <c r="F26" s="20">
        <v>282</v>
      </c>
      <c r="G26" s="19">
        <v>1457</v>
      </c>
      <c r="H26" s="18">
        <f t="shared" si="2"/>
        <v>0.19354838709677419</v>
      </c>
      <c r="I26" s="17" t="str">
        <f t="shared" si="3"/>
        <v>NO</v>
      </c>
    </row>
    <row r="27" spans="1:9" x14ac:dyDescent="0.2">
      <c r="A27" s="23" t="s">
        <v>14</v>
      </c>
      <c r="B27" s="13">
        <v>159</v>
      </c>
      <c r="C27" s="12">
        <v>549</v>
      </c>
      <c r="D27" s="15">
        <f t="shared" si="0"/>
        <v>0.2896174863387978</v>
      </c>
      <c r="E27" s="14" t="str">
        <f t="shared" si="1"/>
        <v>YES</v>
      </c>
      <c r="F27" s="13">
        <v>137</v>
      </c>
      <c r="G27" s="12">
        <v>507</v>
      </c>
      <c r="H27" s="15">
        <f t="shared" si="2"/>
        <v>0.27021696252465482</v>
      </c>
      <c r="I27" s="14" t="str">
        <f t="shared" si="3"/>
        <v>YES</v>
      </c>
    </row>
    <row r="28" spans="1:9" x14ac:dyDescent="0.2">
      <c r="A28" s="23" t="s">
        <v>13</v>
      </c>
      <c r="B28" s="13">
        <v>530</v>
      </c>
      <c r="C28" s="12">
        <v>1916</v>
      </c>
      <c r="D28" s="15">
        <f t="shared" si="0"/>
        <v>0.27661795407098122</v>
      </c>
      <c r="E28" s="14" t="str">
        <f t="shared" si="1"/>
        <v>YES</v>
      </c>
      <c r="F28" s="13">
        <v>451</v>
      </c>
      <c r="G28" s="12">
        <v>1555</v>
      </c>
      <c r="H28" s="15">
        <f t="shared" si="2"/>
        <v>0.29003215434083601</v>
      </c>
      <c r="I28" s="14" t="str">
        <f t="shared" si="3"/>
        <v>YES</v>
      </c>
    </row>
    <row r="29" spans="1:9" s="24" customFormat="1" x14ac:dyDescent="0.2">
      <c r="A29" s="23" t="s">
        <v>12</v>
      </c>
      <c r="B29" s="23">
        <v>1982</v>
      </c>
      <c r="C29" s="25">
        <v>6069</v>
      </c>
      <c r="D29" s="15">
        <f t="shared" si="0"/>
        <v>0.32657768989948921</v>
      </c>
      <c r="E29" s="14" t="str">
        <f t="shared" si="1"/>
        <v>YES</v>
      </c>
      <c r="F29" s="23">
        <v>1972</v>
      </c>
      <c r="G29" s="25">
        <v>5729</v>
      </c>
      <c r="H29" s="15">
        <f t="shared" si="2"/>
        <v>0.34421364985163205</v>
      </c>
      <c r="I29" s="14" t="str">
        <f t="shared" si="3"/>
        <v>YES</v>
      </c>
    </row>
    <row r="30" spans="1:9" x14ac:dyDescent="0.2">
      <c r="A30" s="23" t="s">
        <v>11</v>
      </c>
      <c r="B30" s="13">
        <v>268</v>
      </c>
      <c r="C30" s="12">
        <v>1041</v>
      </c>
      <c r="D30" s="15">
        <f t="shared" si="0"/>
        <v>0.2574447646493756</v>
      </c>
      <c r="E30" s="14" t="str">
        <f t="shared" si="1"/>
        <v>YES</v>
      </c>
      <c r="F30" s="13">
        <v>233</v>
      </c>
      <c r="G30" s="12">
        <v>904</v>
      </c>
      <c r="H30" s="15">
        <f t="shared" si="2"/>
        <v>0.25774336283185839</v>
      </c>
      <c r="I30" s="14" t="str">
        <f t="shared" si="3"/>
        <v>YES</v>
      </c>
    </row>
    <row r="31" spans="1:9" x14ac:dyDescent="0.2">
      <c r="A31" s="23" t="s">
        <v>10</v>
      </c>
      <c r="B31" s="13">
        <v>914</v>
      </c>
      <c r="C31" s="12">
        <v>3197</v>
      </c>
      <c r="D31" s="15">
        <f t="shared" si="0"/>
        <v>0.28589302471066624</v>
      </c>
      <c r="E31" s="14" t="str">
        <f t="shared" si="1"/>
        <v>YES</v>
      </c>
      <c r="F31" s="13">
        <v>1082</v>
      </c>
      <c r="G31" s="12">
        <v>3711</v>
      </c>
      <c r="H31" s="15">
        <f t="shared" si="2"/>
        <v>0.29156561573699813</v>
      </c>
      <c r="I31" s="14" t="str">
        <f t="shared" si="3"/>
        <v>YES</v>
      </c>
    </row>
    <row r="32" spans="1:9" x14ac:dyDescent="0.2">
      <c r="A32" s="23" t="s">
        <v>9</v>
      </c>
      <c r="B32" s="13">
        <v>250</v>
      </c>
      <c r="C32" s="12">
        <v>872</v>
      </c>
      <c r="D32" s="15">
        <f t="shared" si="0"/>
        <v>0.28669724770642202</v>
      </c>
      <c r="E32" s="14" t="str">
        <f t="shared" si="1"/>
        <v>YES</v>
      </c>
      <c r="F32" s="13">
        <v>226</v>
      </c>
      <c r="G32" s="12">
        <v>811</v>
      </c>
      <c r="H32" s="15">
        <f t="shared" si="2"/>
        <v>0.27866831072749693</v>
      </c>
      <c r="I32" s="14" t="str">
        <f t="shared" si="3"/>
        <v>YES</v>
      </c>
    </row>
    <row r="33" spans="1:9" s="2" customFormat="1" x14ac:dyDescent="0.2">
      <c r="A33" s="22" t="s">
        <v>8</v>
      </c>
      <c r="B33" s="20">
        <v>1406</v>
      </c>
      <c r="C33" s="19">
        <v>7186</v>
      </c>
      <c r="D33" s="18">
        <f t="shared" si="0"/>
        <v>0.19565822432507654</v>
      </c>
      <c r="E33" s="17" t="str">
        <f t="shared" si="1"/>
        <v>NO</v>
      </c>
      <c r="F33" s="20">
        <v>1164</v>
      </c>
      <c r="G33" s="19">
        <v>6403</v>
      </c>
      <c r="H33" s="18">
        <f t="shared" si="2"/>
        <v>0.18178978603779478</v>
      </c>
      <c r="I33" s="17" t="str">
        <f t="shared" si="3"/>
        <v>NO</v>
      </c>
    </row>
    <row r="34" spans="1:9" x14ac:dyDescent="0.2">
      <c r="A34" s="23" t="s">
        <v>7</v>
      </c>
      <c r="B34" s="13">
        <v>1659</v>
      </c>
      <c r="C34" s="12">
        <v>4627</v>
      </c>
      <c r="D34" s="15">
        <f t="shared" si="0"/>
        <v>0.35854765506807867</v>
      </c>
      <c r="E34" s="14" t="str">
        <f t="shared" si="1"/>
        <v>YES</v>
      </c>
      <c r="F34" s="13">
        <v>1515</v>
      </c>
      <c r="G34" s="12">
        <v>4219</v>
      </c>
      <c r="H34" s="15">
        <f t="shared" si="2"/>
        <v>0.3590898317136762</v>
      </c>
      <c r="I34" s="14" t="str">
        <f t="shared" si="3"/>
        <v>YES</v>
      </c>
    </row>
    <row r="35" spans="1:9" s="2" customFormat="1" x14ac:dyDescent="0.2">
      <c r="A35" s="22" t="s">
        <v>6</v>
      </c>
      <c r="B35" s="20">
        <v>77</v>
      </c>
      <c r="C35" s="19">
        <v>367</v>
      </c>
      <c r="D35" s="18">
        <f t="shared" si="0"/>
        <v>0.2098092643051771</v>
      </c>
      <c r="E35" s="17" t="str">
        <f t="shared" si="1"/>
        <v>NO</v>
      </c>
      <c r="F35" s="20">
        <v>51</v>
      </c>
      <c r="G35" s="19">
        <v>355</v>
      </c>
      <c r="H35" s="18">
        <f t="shared" si="2"/>
        <v>0.14366197183098592</v>
      </c>
      <c r="I35" s="17" t="str">
        <f t="shared" si="3"/>
        <v>NO</v>
      </c>
    </row>
    <row r="36" spans="1:9" x14ac:dyDescent="0.2">
      <c r="A36" s="23" t="s">
        <v>5</v>
      </c>
      <c r="B36" s="13">
        <v>84</v>
      </c>
      <c r="C36" s="12">
        <v>84</v>
      </c>
      <c r="D36" s="15">
        <f t="shared" si="0"/>
        <v>1</v>
      </c>
      <c r="E36" s="14" t="str">
        <f t="shared" si="1"/>
        <v>YES</v>
      </c>
      <c r="F36" s="13">
        <v>88</v>
      </c>
      <c r="G36" s="12">
        <v>321</v>
      </c>
      <c r="H36" s="15">
        <f t="shared" si="2"/>
        <v>0.27414330218068533</v>
      </c>
      <c r="I36" s="14" t="str">
        <f t="shared" si="3"/>
        <v>YES</v>
      </c>
    </row>
    <row r="37" spans="1:9" s="2" customFormat="1" x14ac:dyDescent="0.2">
      <c r="A37" s="22" t="s">
        <v>4</v>
      </c>
      <c r="B37" s="20">
        <v>125</v>
      </c>
      <c r="C37" s="19">
        <v>1333</v>
      </c>
      <c r="D37" s="18">
        <f t="shared" si="0"/>
        <v>9.3773443360840217E-2</v>
      </c>
      <c r="E37" s="17" t="str">
        <f t="shared" si="1"/>
        <v>NO</v>
      </c>
      <c r="F37" s="20">
        <v>200</v>
      </c>
      <c r="G37" s="19">
        <v>1668</v>
      </c>
      <c r="H37" s="18">
        <f t="shared" si="2"/>
        <v>0.11990407673860912</v>
      </c>
      <c r="I37" s="17" t="str">
        <f t="shared" si="3"/>
        <v>NO</v>
      </c>
    </row>
    <row r="38" spans="1:9" s="2" customFormat="1" x14ac:dyDescent="0.2">
      <c r="A38" s="21" t="s">
        <v>3</v>
      </c>
      <c r="B38" s="20">
        <v>7</v>
      </c>
      <c r="C38" s="19">
        <v>60</v>
      </c>
      <c r="D38" s="18">
        <f t="shared" si="0"/>
        <v>0.11666666666666667</v>
      </c>
      <c r="E38" s="17" t="str">
        <f t="shared" si="1"/>
        <v>NO</v>
      </c>
      <c r="F38" s="20">
        <v>8</v>
      </c>
      <c r="G38" s="19">
        <v>60</v>
      </c>
      <c r="H38" s="18">
        <f t="shared" si="2"/>
        <v>0.13333333333333333</v>
      </c>
      <c r="I38" s="17" t="str">
        <f t="shared" si="3"/>
        <v>NO</v>
      </c>
    </row>
    <row r="39" spans="1:9" x14ac:dyDescent="0.2">
      <c r="A39" s="16" t="s">
        <v>2</v>
      </c>
      <c r="B39" s="13">
        <v>34</v>
      </c>
      <c r="C39" s="12">
        <v>75</v>
      </c>
      <c r="D39" s="15">
        <f t="shared" si="0"/>
        <v>0.45333333333333331</v>
      </c>
      <c r="E39" s="14" t="str">
        <f t="shared" si="1"/>
        <v>YES</v>
      </c>
      <c r="F39" s="13">
        <v>28</v>
      </c>
      <c r="G39" s="12">
        <v>74</v>
      </c>
      <c r="H39" s="15">
        <f t="shared" si="2"/>
        <v>0.3783783783783784</v>
      </c>
      <c r="I39" s="14" t="str">
        <f t="shared" si="3"/>
        <v>YES</v>
      </c>
    </row>
    <row r="40" spans="1:9" ht="13.5" thickBot="1" x14ac:dyDescent="0.25">
      <c r="A40" s="13"/>
      <c r="B40" s="12"/>
      <c r="C40" s="12"/>
      <c r="D40" s="12"/>
      <c r="E40" s="12"/>
      <c r="F40" s="13"/>
      <c r="G40" s="12"/>
      <c r="H40" s="12"/>
      <c r="I40" s="11"/>
    </row>
    <row r="41" spans="1:9" ht="14.25" thickTop="1" thickBot="1" x14ac:dyDescent="0.25">
      <c r="A41" s="10" t="s">
        <v>1</v>
      </c>
      <c r="B41" s="7">
        <f>SUM(B8:B39)</f>
        <v>26449</v>
      </c>
      <c r="C41" s="7">
        <f>SUM(C8:C39)</f>
        <v>88179</v>
      </c>
      <c r="D41" s="6">
        <f>B41/C41</f>
        <v>0.29994669932750428</v>
      </c>
      <c r="E41" s="9" t="str">
        <f>IF(D41&gt;=21.6%,"YES","NO")</f>
        <v>YES</v>
      </c>
      <c r="F41" s="8">
        <f>SUM(F8:F39)</f>
        <v>19838</v>
      </c>
      <c r="G41" s="7">
        <f>SUM(G8:G39)</f>
        <v>76476</v>
      </c>
      <c r="H41" s="6">
        <f>F41/G41</f>
        <v>0.25940164234531093</v>
      </c>
      <c r="I41" s="5" t="str">
        <f>IF(H41&gt;=21.6%,"YES","NO")</f>
        <v>YES</v>
      </c>
    </row>
    <row r="43" spans="1:9" s="2" customFormat="1" x14ac:dyDescent="0.2">
      <c r="A43" s="4" t="s">
        <v>0</v>
      </c>
      <c r="D43" s="3">
        <v>0.26</v>
      </c>
      <c r="E43" s="3">
        <f>SUM(D41-D43)</f>
        <v>3.9946699327504276E-2</v>
      </c>
      <c r="H43" s="3">
        <v>0.26</v>
      </c>
      <c r="I43" s="3">
        <f>SUM(H41-H43)</f>
        <v>-5.9835765468907454E-4</v>
      </c>
    </row>
  </sheetData>
  <mergeCells count="9">
    <mergeCell ref="F4:I4"/>
    <mergeCell ref="B4:E4"/>
    <mergeCell ref="A4:A6"/>
    <mergeCell ref="A1:I1"/>
    <mergeCell ref="A2:I2"/>
    <mergeCell ref="I5:I6"/>
    <mergeCell ref="D5:D6"/>
    <mergeCell ref="H5:H6"/>
    <mergeCell ref="E5:E6"/>
  </mergeCells>
  <pageMargins left="0.45" right="0.2" top="0.5" bottom="0" header="0.3" footer="0.0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Kelly (WDA)</dc:creator>
  <cp:lastModifiedBy>Simmons, Kelly (WDA)</cp:lastModifiedBy>
  <dcterms:created xsi:type="dcterms:W3CDTF">2017-04-03T14:05:10Z</dcterms:created>
  <dcterms:modified xsi:type="dcterms:W3CDTF">2018-12-14T14:33:34Z</dcterms:modified>
</cp:coreProperties>
</file>