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. Open Data Repository\OPS_CCSU\data\CAR2016\PCI 2015-16\3P1\"/>
    </mc:Choice>
  </mc:AlternateContent>
  <bookViews>
    <workbookView xWindow="0" yWindow="0" windowWidth="28800" windowHeight="12435"/>
  </bookViews>
  <sheets>
    <sheet name="3P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K37" i="2"/>
  <c r="J38" i="2"/>
  <c r="K38" i="2" s="1"/>
  <c r="B40" i="2"/>
  <c r="E40" i="2" s="1"/>
  <c r="C40" i="2"/>
  <c r="D40" i="2"/>
  <c r="G40" i="2"/>
  <c r="J40" i="2" s="1"/>
  <c r="H40" i="2"/>
  <c r="I40" i="2"/>
</calcChain>
</file>

<file path=xl/sharedStrings.xml><?xml version="1.0" encoding="utf-8"?>
<sst xmlns="http://schemas.openxmlformats.org/spreadsheetml/2006/main" count="85" uniqueCount="51">
  <si>
    <t>Expected Performance Level</t>
  </si>
  <si>
    <t>Yes</t>
  </si>
  <si>
    <t>TOTAL</t>
  </si>
  <si>
    <t>YES</t>
  </si>
  <si>
    <t>LSSU</t>
  </si>
  <si>
    <t>NOT SUBMITTED</t>
  </si>
  <si>
    <t>NO</t>
  </si>
  <si>
    <t>Northern Michigan</t>
  </si>
  <si>
    <t>Ferris</t>
  </si>
  <si>
    <t>Bay Mills</t>
  </si>
  <si>
    <t xml:space="preserve">West Shore </t>
  </si>
  <si>
    <t xml:space="preserve">Wayne County </t>
  </si>
  <si>
    <t>Washtenaw</t>
  </si>
  <si>
    <t xml:space="preserve">Southwestern Michigan </t>
  </si>
  <si>
    <t>Schoolcraft</t>
  </si>
  <si>
    <t xml:space="preserve">St. Clair County </t>
  </si>
  <si>
    <t xml:space="preserve">Oakland </t>
  </si>
  <si>
    <t>Northwestern Michigan</t>
  </si>
  <si>
    <t xml:space="preserve">North Central Michigan </t>
  </si>
  <si>
    <t xml:space="preserve">Muskegon </t>
  </si>
  <si>
    <t xml:space="preserve">Montcalm </t>
  </si>
  <si>
    <t xml:space="preserve">Monroe County </t>
  </si>
  <si>
    <t xml:space="preserve">Mid Michigan </t>
  </si>
  <si>
    <t xml:space="preserve">Macomb </t>
  </si>
  <si>
    <t xml:space="preserve">Lansing </t>
  </si>
  <si>
    <t xml:space="preserve">Lake Michigan </t>
  </si>
  <si>
    <t xml:space="preserve">Kirtland </t>
  </si>
  <si>
    <t xml:space="preserve">Kellogg </t>
  </si>
  <si>
    <t xml:space="preserve">Kalamazoo Valley </t>
  </si>
  <si>
    <t xml:space="preserve">Jackson </t>
  </si>
  <si>
    <t xml:space="preserve">Henry Ford </t>
  </si>
  <si>
    <t xml:space="preserve">Grand Rapids </t>
  </si>
  <si>
    <t xml:space="preserve">Gogebic </t>
  </si>
  <si>
    <t>Glen Oaks</t>
  </si>
  <si>
    <t xml:space="preserve">Delta </t>
  </si>
  <si>
    <t xml:space="preserve">Mott </t>
  </si>
  <si>
    <t xml:space="preserve">Bay De Noc </t>
  </si>
  <si>
    <t>Alpena</t>
  </si>
  <si>
    <t>Met, Exceeded or Came within 90% (63.90%) of Expected Level</t>
  </si>
  <si>
    <t>Performance Level</t>
  </si>
  <si>
    <t>Transferred During 2015-16</t>
  </si>
  <si>
    <t>Remained Enrolled 2015-16</t>
  </si>
  <si>
    <t>Enrolled in 2013-14 and did not earn an award in 2015-16</t>
  </si>
  <si>
    <t>Transferred During 2014-15</t>
  </si>
  <si>
    <t>Remained Enrolled 2014-15</t>
  </si>
  <si>
    <t>Enrolled in 2013-14 and did not earn an award in 2014-15</t>
  </si>
  <si>
    <t>2015-16</t>
  </si>
  <si>
    <t>2014-15</t>
  </si>
  <si>
    <t>Community College</t>
  </si>
  <si>
    <t>3P1: STUDENT RETENTION AND TRANSFER</t>
  </si>
  <si>
    <t>MICHIGAN COMMUNITY COLLLEGES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</si>
</sst>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Helv"/>
    </font>
    <font>
      <sz val="10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/>
    <xf numFmtId="10" fontId="2" fillId="0" borderId="0" xfId="1" applyNumberFormat="1" applyFont="1"/>
    <xf numFmtId="0" fontId="3" fillId="0" borderId="0" xfId="1" applyFont="1"/>
    <xf numFmtId="10" fontId="4" fillId="0" borderId="0" xfId="2" applyNumberFormat="1" applyFont="1"/>
    <xf numFmtId="10" fontId="4" fillId="0" borderId="0" xfId="1" applyNumberFormat="1" applyFont="1"/>
    <xf numFmtId="0" fontId="2" fillId="0" borderId="0" xfId="1" applyFont="1" applyBorder="1"/>
    <xf numFmtId="0" fontId="2" fillId="0" borderId="0" xfId="1" applyFont="1" applyFill="1" applyBorder="1"/>
    <xf numFmtId="0" fontId="5" fillId="2" borderId="1" xfId="1" applyFont="1" applyFill="1" applyBorder="1" applyAlignment="1">
      <alignment horizontal="center"/>
    </xf>
    <xf numFmtId="10" fontId="5" fillId="2" borderId="2" xfId="1" applyNumberFormat="1" applyFont="1" applyFill="1" applyBorder="1"/>
    <xf numFmtId="3" fontId="5" fillId="2" borderId="2" xfId="1" applyNumberFormat="1" applyFont="1" applyFill="1" applyBorder="1"/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/>
    <xf numFmtId="0" fontId="6" fillId="0" borderId="4" xfId="1" applyFont="1" applyBorder="1"/>
    <xf numFmtId="10" fontId="6" fillId="0" borderId="0" xfId="1" applyNumberFormat="1" applyFont="1" applyBorder="1"/>
    <xf numFmtId="0" fontId="6" fillId="0" borderId="0" xfId="1" applyFont="1" applyBorder="1"/>
    <xf numFmtId="0" fontId="6" fillId="0" borderId="5" xfId="1" applyFont="1" applyBorder="1"/>
    <xf numFmtId="0" fontId="7" fillId="0" borderId="0" xfId="1" applyFont="1"/>
    <xf numFmtId="3" fontId="6" fillId="0" borderId="4" xfId="1" applyNumberFormat="1" applyFont="1" applyBorder="1" applyAlignment="1">
      <alignment horizontal="center"/>
    </xf>
    <xf numFmtId="3" fontId="6" fillId="0" borderId="0" xfId="1" applyNumberFormat="1" applyFont="1" applyBorder="1"/>
    <xf numFmtId="49" fontId="8" fillId="0" borderId="6" xfId="1" applyNumberFormat="1" applyFont="1" applyBorder="1"/>
    <xf numFmtId="3" fontId="5" fillId="0" borderId="4" xfId="1" applyNumberFormat="1" applyFont="1" applyBorder="1" applyAlignment="1">
      <alignment horizontal="center"/>
    </xf>
    <xf numFmtId="10" fontId="5" fillId="0" borderId="0" xfId="1" applyNumberFormat="1" applyFont="1" applyBorder="1"/>
    <xf numFmtId="3" fontId="9" fillId="0" borderId="0" xfId="1" applyNumberFormat="1" applyFont="1" applyBorder="1" applyAlignment="1">
      <alignment horizontal="center"/>
    </xf>
    <xf numFmtId="0" fontId="10" fillId="0" borderId="6" xfId="1" applyFont="1" applyBorder="1"/>
    <xf numFmtId="3" fontId="5" fillId="0" borderId="0" xfId="1" applyNumberFormat="1" applyFont="1" applyBorder="1"/>
    <xf numFmtId="0" fontId="8" fillId="0" borderId="6" xfId="1" applyFont="1" applyBorder="1"/>
    <xf numFmtId="3" fontId="8" fillId="0" borderId="0" xfId="1" applyNumberFormat="1" applyFont="1" applyBorder="1"/>
    <xf numFmtId="3" fontId="10" fillId="0" borderId="0" xfId="1" applyNumberFormat="1" applyFont="1" applyBorder="1"/>
    <xf numFmtId="0" fontId="2" fillId="0" borderId="0" xfId="1" applyFont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12" fillId="3" borderId="4" xfId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0" fontId="12" fillId="3" borderId="6" xfId="1" applyFont="1" applyFill="1" applyBorder="1" applyAlignment="1">
      <alignment horizontal="center"/>
    </xf>
    <xf numFmtId="0" fontId="12" fillId="3" borderId="15" xfId="1" applyFont="1" applyFill="1" applyBorder="1" applyAlignment="1">
      <alignment horizontal="center" vertical="center"/>
    </xf>
    <xf numFmtId="0" fontId="12" fillId="3" borderId="16" xfId="1" applyFont="1" applyFill="1" applyBorder="1" applyAlignment="1">
      <alignment horizontal="center" vertical="center"/>
    </xf>
    <xf numFmtId="0" fontId="12" fillId="3" borderId="17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4" zoomScaleNormal="100" workbookViewId="0">
      <selection activeCell="A26" sqref="A26"/>
    </sheetView>
  </sheetViews>
  <sheetFormatPr defaultRowHeight="12.75" x14ac:dyDescent="0.2"/>
  <cols>
    <col min="1" max="1" width="19.42578125" style="1" customWidth="1"/>
    <col min="2" max="2" width="12" style="1" customWidth="1"/>
    <col min="3" max="3" width="10.7109375" style="1" customWidth="1"/>
    <col min="4" max="4" width="11.28515625" style="1" customWidth="1"/>
    <col min="5" max="5" width="12.42578125" style="1" customWidth="1"/>
    <col min="6" max="6" width="12.5703125" style="1" customWidth="1"/>
    <col min="7" max="7" width="13.28515625" style="1" customWidth="1"/>
    <col min="8" max="8" width="10" style="1" customWidth="1"/>
    <col min="9" max="9" width="11.28515625" style="1" customWidth="1"/>
    <col min="10" max="10" width="12.5703125" style="1" customWidth="1"/>
    <col min="11" max="11" width="15.85546875" style="1" customWidth="1"/>
    <col min="12" max="16384" width="9.140625" style="1"/>
  </cols>
  <sheetData>
    <row r="1" spans="1:11" ht="18" x14ac:dyDescent="0.2">
      <c r="A1" s="47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5"/>
    </row>
    <row r="2" spans="1:11" ht="18" x14ac:dyDescent="0.25">
      <c r="A2" s="44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42"/>
    </row>
    <row r="3" spans="1:11" ht="13.5" thickBot="1" x14ac:dyDescent="0.25">
      <c r="A3" s="41"/>
      <c r="B3" s="40"/>
      <c r="C3" s="40"/>
      <c r="D3" s="40"/>
      <c r="E3" s="40"/>
      <c r="F3" s="40"/>
      <c r="G3" s="40"/>
      <c r="H3" s="40"/>
      <c r="I3" s="40"/>
      <c r="J3" s="40"/>
      <c r="K3" s="39"/>
    </row>
    <row r="4" spans="1:11" ht="13.5" thickBot="1" x14ac:dyDescent="0.25">
      <c r="A4" s="38" t="s">
        <v>48</v>
      </c>
      <c r="B4" s="37" t="s">
        <v>47</v>
      </c>
      <c r="C4" s="36"/>
      <c r="D4" s="36"/>
      <c r="E4" s="36"/>
      <c r="F4" s="35"/>
      <c r="G4" s="37" t="s">
        <v>46</v>
      </c>
      <c r="H4" s="36"/>
      <c r="I4" s="36"/>
      <c r="J4" s="36"/>
      <c r="K4" s="35"/>
    </row>
    <row r="5" spans="1:11" s="29" customFormat="1" ht="73.5" customHeight="1" thickBot="1" x14ac:dyDescent="0.3">
      <c r="A5" s="34"/>
      <c r="B5" s="33" t="s">
        <v>45</v>
      </c>
      <c r="C5" s="33" t="s">
        <v>44</v>
      </c>
      <c r="D5" s="33" t="s">
        <v>43</v>
      </c>
      <c r="E5" s="33" t="s">
        <v>39</v>
      </c>
      <c r="F5" s="33" t="s">
        <v>38</v>
      </c>
      <c r="G5" s="33" t="s">
        <v>42</v>
      </c>
      <c r="H5" s="33" t="s">
        <v>41</v>
      </c>
      <c r="I5" s="33" t="s">
        <v>40</v>
      </c>
      <c r="J5" s="33" t="s">
        <v>39</v>
      </c>
      <c r="K5" s="33" t="s">
        <v>38</v>
      </c>
    </row>
    <row r="6" spans="1:11" s="29" customFormat="1" ht="12" customHeight="1" x14ac:dyDescent="0.25">
      <c r="A6" s="32"/>
      <c r="B6" s="31"/>
      <c r="C6" s="31"/>
      <c r="D6" s="31"/>
      <c r="E6" s="31"/>
      <c r="F6" s="30"/>
      <c r="G6" s="31"/>
      <c r="H6" s="31"/>
      <c r="I6" s="31"/>
      <c r="J6" s="31"/>
      <c r="K6" s="30"/>
    </row>
    <row r="7" spans="1:11" s="17" customFormat="1" x14ac:dyDescent="0.2">
      <c r="A7" s="26" t="s">
        <v>37</v>
      </c>
      <c r="B7" s="25">
        <v>389</v>
      </c>
      <c r="C7" s="25">
        <v>206</v>
      </c>
      <c r="D7" s="25">
        <v>42</v>
      </c>
      <c r="E7" s="22">
        <v>0.63749999999999996</v>
      </c>
      <c r="F7" s="21" t="s">
        <v>6</v>
      </c>
      <c r="G7" s="19">
        <v>355</v>
      </c>
      <c r="H7" s="19">
        <v>206</v>
      </c>
      <c r="I7" s="19">
        <v>27</v>
      </c>
      <c r="J7" s="14">
        <f>SUM(H7:I7)/G7</f>
        <v>0.6563380281690141</v>
      </c>
      <c r="K7" s="18" t="str">
        <f>IF(J7&gt;63.9%,"YES","NO")</f>
        <v>YES</v>
      </c>
    </row>
    <row r="8" spans="1:11" x14ac:dyDescent="0.2">
      <c r="A8" s="24" t="s">
        <v>36</v>
      </c>
      <c r="B8" s="28">
        <v>758</v>
      </c>
      <c r="C8" s="28">
        <v>487</v>
      </c>
      <c r="D8" s="28">
        <v>45</v>
      </c>
      <c r="E8" s="14">
        <v>0.70179999999999998</v>
      </c>
      <c r="F8" s="18" t="s">
        <v>3</v>
      </c>
      <c r="G8" s="28">
        <v>994</v>
      </c>
      <c r="H8" s="28">
        <v>600</v>
      </c>
      <c r="I8" s="28">
        <v>89</v>
      </c>
      <c r="J8" s="14">
        <f>SUM(H8:I8)/G8</f>
        <v>0.69315895372233405</v>
      </c>
      <c r="K8" s="18" t="str">
        <f>IF(J8&gt;63.9%,"YES","NO")</f>
        <v>YES</v>
      </c>
    </row>
    <row r="9" spans="1:11" x14ac:dyDescent="0.2">
      <c r="A9" s="24" t="s">
        <v>35</v>
      </c>
      <c r="B9" s="19">
        <v>5392</v>
      </c>
      <c r="C9" s="19">
        <v>3392</v>
      </c>
      <c r="D9" s="19">
        <v>480</v>
      </c>
      <c r="E9" s="14">
        <v>0.71809999999999996</v>
      </c>
      <c r="F9" s="18" t="s">
        <v>3</v>
      </c>
      <c r="G9" s="19">
        <v>4683</v>
      </c>
      <c r="H9" s="19">
        <v>3003</v>
      </c>
      <c r="I9" s="19">
        <v>563</v>
      </c>
      <c r="J9" s="14">
        <f>SUM(H9:I9)/G9</f>
        <v>0.76147768524450143</v>
      </c>
      <c r="K9" s="18" t="str">
        <f>IF(J9&gt;63.9%,"YES","NO")</f>
        <v>YES</v>
      </c>
    </row>
    <row r="10" spans="1:11" s="17" customFormat="1" x14ac:dyDescent="0.2">
      <c r="A10" s="26" t="s">
        <v>34</v>
      </c>
      <c r="B10" s="27">
        <v>3840</v>
      </c>
      <c r="C10" s="27">
        <v>1149</v>
      </c>
      <c r="D10" s="27">
        <v>57</v>
      </c>
      <c r="E10" s="22">
        <v>0.31409999999999999</v>
      </c>
      <c r="F10" s="21" t="s">
        <v>6</v>
      </c>
      <c r="G10" s="28">
        <v>5471</v>
      </c>
      <c r="H10" s="28">
        <v>3530</v>
      </c>
      <c r="I10" s="28">
        <v>593</v>
      </c>
      <c r="J10" s="14">
        <f>SUM(H10:I10)/G10</f>
        <v>0.75360994333759823</v>
      </c>
      <c r="K10" s="18" t="str">
        <f>IF(J10&gt;63.9%,"YES","NO")</f>
        <v>YES</v>
      </c>
    </row>
    <row r="11" spans="1:11" s="17" customFormat="1" x14ac:dyDescent="0.2">
      <c r="A11" s="26" t="s">
        <v>33</v>
      </c>
      <c r="B11" s="28">
        <v>62</v>
      </c>
      <c r="C11" s="28">
        <v>39</v>
      </c>
      <c r="D11" s="28">
        <v>4</v>
      </c>
      <c r="E11" s="14">
        <v>0.69350000000000001</v>
      </c>
      <c r="F11" s="18" t="s">
        <v>3</v>
      </c>
      <c r="G11" s="27">
        <v>173</v>
      </c>
      <c r="H11" s="27">
        <v>94</v>
      </c>
      <c r="I11" s="27">
        <v>15</v>
      </c>
      <c r="J11" s="22">
        <f>SUM(H11:I11)/G11</f>
        <v>0.63005780346820806</v>
      </c>
      <c r="K11" s="21" t="str">
        <f>IF(J11&gt;63.9%,"YES","NO")</f>
        <v>NO</v>
      </c>
    </row>
    <row r="12" spans="1:11" x14ac:dyDescent="0.2">
      <c r="A12" s="24" t="s">
        <v>32</v>
      </c>
      <c r="B12" s="25">
        <v>242</v>
      </c>
      <c r="C12" s="25">
        <v>89</v>
      </c>
      <c r="D12" s="25">
        <v>7</v>
      </c>
      <c r="E12" s="22">
        <v>0.3967</v>
      </c>
      <c r="F12" s="21" t="s">
        <v>6</v>
      </c>
      <c r="G12" s="19">
        <v>301</v>
      </c>
      <c r="H12" s="19">
        <v>172</v>
      </c>
      <c r="I12" s="19">
        <v>31</v>
      </c>
      <c r="J12" s="14">
        <f>SUM(H12:I12)/G12</f>
        <v>0.67441860465116277</v>
      </c>
      <c r="K12" s="18" t="str">
        <f>IF(J12&gt;63.9%,"YES","NO")</f>
        <v>YES</v>
      </c>
    </row>
    <row r="13" spans="1:11" x14ac:dyDescent="0.2">
      <c r="A13" s="24" t="s">
        <v>31</v>
      </c>
      <c r="B13" s="19">
        <v>5241</v>
      </c>
      <c r="C13" s="19">
        <v>3347</v>
      </c>
      <c r="D13" s="19">
        <v>439</v>
      </c>
      <c r="E13" s="14">
        <v>0.72240000000000004</v>
      </c>
      <c r="F13" s="18" t="s">
        <v>3</v>
      </c>
      <c r="G13" s="19">
        <v>4863</v>
      </c>
      <c r="H13" s="19">
        <v>3161</v>
      </c>
      <c r="I13" s="19">
        <v>341</v>
      </c>
      <c r="J13" s="14">
        <f>SUM(H13:I13)/G13</f>
        <v>0.72013160600452397</v>
      </c>
      <c r="K13" s="18" t="str">
        <f>IF(J13&gt;63.9%,"YES","NO")</f>
        <v>YES</v>
      </c>
    </row>
    <row r="14" spans="1:11" x14ac:dyDescent="0.2">
      <c r="A14" s="24" t="s">
        <v>30</v>
      </c>
      <c r="B14" s="19">
        <v>5228</v>
      </c>
      <c r="C14" s="19">
        <v>3174</v>
      </c>
      <c r="D14" s="19">
        <v>734</v>
      </c>
      <c r="E14" s="14">
        <v>0.74750000000000005</v>
      </c>
      <c r="F14" s="18" t="s">
        <v>3</v>
      </c>
      <c r="G14" s="19">
        <v>6465</v>
      </c>
      <c r="H14" s="19">
        <v>3980</v>
      </c>
      <c r="I14" s="19">
        <v>810</v>
      </c>
      <c r="J14" s="14">
        <f>SUM(H14:I14)/G14</f>
        <v>0.74091260634184064</v>
      </c>
      <c r="K14" s="18" t="str">
        <f>IF(J14&gt;63.9%,"YES","NO")</f>
        <v>YES</v>
      </c>
    </row>
    <row r="15" spans="1:11" x14ac:dyDescent="0.2">
      <c r="A15" s="24" t="s">
        <v>29</v>
      </c>
      <c r="B15" s="25">
        <v>2447</v>
      </c>
      <c r="C15" s="25">
        <v>1064</v>
      </c>
      <c r="D15" s="25">
        <v>301</v>
      </c>
      <c r="E15" s="22">
        <v>0.55779999999999996</v>
      </c>
      <c r="F15" s="21" t="s">
        <v>6</v>
      </c>
      <c r="G15" s="19">
        <v>2002</v>
      </c>
      <c r="H15" s="19">
        <v>1193</v>
      </c>
      <c r="I15" s="19">
        <v>98</v>
      </c>
      <c r="J15" s="14">
        <f>SUM(H15:I15)/G15</f>
        <v>0.64485514485514484</v>
      </c>
      <c r="K15" s="18" t="str">
        <f>IF(J15&gt;63.9%,"YES","NO")</f>
        <v>YES</v>
      </c>
    </row>
    <row r="16" spans="1:11" x14ac:dyDescent="0.2">
      <c r="A16" s="24" t="s">
        <v>28</v>
      </c>
      <c r="B16" s="19">
        <v>1974</v>
      </c>
      <c r="C16" s="19">
        <v>1162</v>
      </c>
      <c r="D16" s="19">
        <v>125</v>
      </c>
      <c r="E16" s="14">
        <v>0.65200000000000002</v>
      </c>
      <c r="F16" s="18" t="s">
        <v>3</v>
      </c>
      <c r="G16" s="25">
        <v>1684</v>
      </c>
      <c r="H16" s="25">
        <v>419</v>
      </c>
      <c r="I16" s="25">
        <v>165</v>
      </c>
      <c r="J16" s="22">
        <f>SUM(H16:I16)/G16</f>
        <v>0.34679334916864607</v>
      </c>
      <c r="K16" s="21" t="str">
        <f>IF(J16&gt;63.9%,"YES","NO")</f>
        <v>NO</v>
      </c>
    </row>
    <row r="17" spans="1:11" x14ac:dyDescent="0.2">
      <c r="A17" s="24" t="s">
        <v>27</v>
      </c>
      <c r="B17" s="19">
        <v>2179</v>
      </c>
      <c r="C17" s="19">
        <v>1139</v>
      </c>
      <c r="D17" s="19">
        <v>262</v>
      </c>
      <c r="E17" s="14">
        <v>0.64300000000000002</v>
      </c>
      <c r="F17" s="18" t="s">
        <v>3</v>
      </c>
      <c r="G17" s="25">
        <v>1946</v>
      </c>
      <c r="H17" s="25">
        <v>1001</v>
      </c>
      <c r="I17" s="25">
        <v>218</v>
      </c>
      <c r="J17" s="22">
        <f>SUM(H17:I17)/G17</f>
        <v>0.62641315519013363</v>
      </c>
      <c r="K17" s="21" t="str">
        <f>IF(J17&gt;63.9%,"YES","NO")</f>
        <v>NO</v>
      </c>
    </row>
    <row r="18" spans="1:11" x14ac:dyDescent="0.2">
      <c r="A18" s="24" t="s">
        <v>26</v>
      </c>
      <c r="B18" s="19">
        <v>627</v>
      </c>
      <c r="C18" s="19">
        <v>407</v>
      </c>
      <c r="D18" s="19">
        <v>42</v>
      </c>
      <c r="E18" s="14">
        <v>0.71609999999999996</v>
      </c>
      <c r="F18" s="18" t="s">
        <v>3</v>
      </c>
      <c r="G18" s="19">
        <v>565</v>
      </c>
      <c r="H18" s="19">
        <v>366</v>
      </c>
      <c r="I18" s="19">
        <v>42</v>
      </c>
      <c r="J18" s="14">
        <f>SUM(H18:I18)/G18</f>
        <v>0.72212389380530972</v>
      </c>
      <c r="K18" s="18" t="str">
        <f>IF(J18&gt;63.9%,"YES","NO")</f>
        <v>YES</v>
      </c>
    </row>
    <row r="19" spans="1:11" x14ac:dyDescent="0.2">
      <c r="A19" s="24" t="s">
        <v>25</v>
      </c>
      <c r="B19" s="19">
        <v>1239</v>
      </c>
      <c r="C19" s="19">
        <v>738</v>
      </c>
      <c r="D19" s="19">
        <v>132</v>
      </c>
      <c r="E19" s="14">
        <v>0.70220000000000005</v>
      </c>
      <c r="F19" s="18" t="s">
        <v>3</v>
      </c>
      <c r="G19" s="19">
        <v>1137</v>
      </c>
      <c r="H19" s="19">
        <v>674</v>
      </c>
      <c r="I19" s="19">
        <v>98</v>
      </c>
      <c r="J19" s="14">
        <f>SUM(H19:I19)/G19</f>
        <v>0.67897977132805631</v>
      </c>
      <c r="K19" s="18" t="str">
        <f>IF(J19&gt;63.9%,"YES","NO")</f>
        <v>YES</v>
      </c>
    </row>
    <row r="20" spans="1:11" x14ac:dyDescent="0.2">
      <c r="A20" s="24" t="s">
        <v>24</v>
      </c>
      <c r="B20" s="19">
        <v>3637</v>
      </c>
      <c r="C20" s="19">
        <v>2272</v>
      </c>
      <c r="D20" s="19">
        <v>345</v>
      </c>
      <c r="E20" s="14">
        <v>0.71950000000000003</v>
      </c>
      <c r="F20" s="18" t="s">
        <v>3</v>
      </c>
      <c r="G20" s="19">
        <v>3363</v>
      </c>
      <c r="H20" s="19">
        <v>2034</v>
      </c>
      <c r="I20" s="19">
        <v>339</v>
      </c>
      <c r="J20" s="14">
        <f>SUM(H20:I20)/G20</f>
        <v>0.70561998215878685</v>
      </c>
      <c r="K20" s="18" t="str">
        <f>IF(J20&gt;63.9%,"YES","NO")</f>
        <v>YES</v>
      </c>
    </row>
    <row r="21" spans="1:11" x14ac:dyDescent="0.2">
      <c r="A21" s="24" t="s">
        <v>23</v>
      </c>
      <c r="B21" s="19">
        <v>4483</v>
      </c>
      <c r="C21" s="19">
        <v>3064</v>
      </c>
      <c r="D21" s="19">
        <v>398</v>
      </c>
      <c r="E21" s="14">
        <v>0.77229999999999999</v>
      </c>
      <c r="F21" s="18" t="s">
        <v>3</v>
      </c>
      <c r="G21" s="19">
        <v>4131</v>
      </c>
      <c r="H21" s="19">
        <v>2837</v>
      </c>
      <c r="I21" s="19">
        <v>534</v>
      </c>
      <c r="J21" s="14">
        <f>SUM(H21:I21)/G21</f>
        <v>0.81602517550229969</v>
      </c>
      <c r="K21" s="18" t="str">
        <f>IF(J21&gt;63.9%,"YES","NO")</f>
        <v>YES</v>
      </c>
    </row>
    <row r="22" spans="1:11" x14ac:dyDescent="0.2">
      <c r="A22" s="24" t="s">
        <v>22</v>
      </c>
      <c r="B22" s="19">
        <v>900</v>
      </c>
      <c r="C22" s="19">
        <v>548</v>
      </c>
      <c r="D22" s="19">
        <v>45</v>
      </c>
      <c r="E22" s="14">
        <v>0.65890000000000004</v>
      </c>
      <c r="F22" s="18" t="s">
        <v>3</v>
      </c>
      <c r="G22" s="25">
        <v>863</v>
      </c>
      <c r="H22" s="25">
        <v>486</v>
      </c>
      <c r="I22" s="25">
        <v>4</v>
      </c>
      <c r="J22" s="22">
        <f>SUM(H22:I22)/G22</f>
        <v>0.56778679026651213</v>
      </c>
      <c r="K22" s="21" t="str">
        <f>IF(J22&gt;63.9%,"YES","NO")</f>
        <v>NO</v>
      </c>
    </row>
    <row r="23" spans="1:11" x14ac:dyDescent="0.2">
      <c r="A23" s="24" t="s">
        <v>21</v>
      </c>
      <c r="B23" s="19">
        <v>865</v>
      </c>
      <c r="C23" s="19">
        <v>551</v>
      </c>
      <c r="D23" s="19">
        <v>70</v>
      </c>
      <c r="E23" s="14">
        <v>0.71789999999999998</v>
      </c>
      <c r="F23" s="18" t="s">
        <v>3</v>
      </c>
      <c r="G23" s="19">
        <v>855</v>
      </c>
      <c r="H23" s="19">
        <v>513</v>
      </c>
      <c r="I23" s="19">
        <v>70</v>
      </c>
      <c r="J23" s="14">
        <f>SUM(H23:I23)/G23</f>
        <v>0.68187134502923974</v>
      </c>
      <c r="K23" s="18" t="str">
        <f>IF(J23&gt;63.9%,"YES","NO")</f>
        <v>YES</v>
      </c>
    </row>
    <row r="24" spans="1:11" x14ac:dyDescent="0.2">
      <c r="A24" s="24" t="s">
        <v>20</v>
      </c>
      <c r="B24" s="19">
        <v>562</v>
      </c>
      <c r="C24" s="19">
        <v>185</v>
      </c>
      <c r="D24" s="19">
        <v>293</v>
      </c>
      <c r="E24" s="14">
        <v>0.85050000000000003</v>
      </c>
      <c r="F24" s="18" t="s">
        <v>3</v>
      </c>
      <c r="G24" s="25">
        <v>567</v>
      </c>
      <c r="H24" s="25">
        <v>210</v>
      </c>
      <c r="I24" s="25">
        <v>143</v>
      </c>
      <c r="J24" s="22">
        <f>SUM(H24:I24)/G24</f>
        <v>0.62257495590828926</v>
      </c>
      <c r="K24" s="21" t="str">
        <f>IF(J24&gt;63.9%,"YES","NO")</f>
        <v>NO</v>
      </c>
    </row>
    <row r="25" spans="1:11" x14ac:dyDescent="0.2">
      <c r="A25" s="24" t="s">
        <v>19</v>
      </c>
      <c r="B25" s="19">
        <v>1431</v>
      </c>
      <c r="C25" s="19">
        <v>791</v>
      </c>
      <c r="D25" s="19">
        <v>142</v>
      </c>
      <c r="E25" s="14">
        <v>0.65200000000000002</v>
      </c>
      <c r="F25" s="18" t="s">
        <v>3</v>
      </c>
      <c r="G25" s="19">
        <v>945</v>
      </c>
      <c r="H25" s="19">
        <v>647</v>
      </c>
      <c r="I25" s="19">
        <v>157</v>
      </c>
      <c r="J25" s="14">
        <f>SUM(H25:I25)/G25</f>
        <v>0.85079365079365077</v>
      </c>
      <c r="K25" s="18" t="str">
        <f>IF(J25&gt;63.9%,"YES","NO")</f>
        <v>YES</v>
      </c>
    </row>
    <row r="26" spans="1:11" s="17" customFormat="1" x14ac:dyDescent="0.2">
      <c r="A26" s="26" t="s">
        <v>18</v>
      </c>
      <c r="B26" s="19">
        <v>546</v>
      </c>
      <c r="C26" s="19">
        <v>308</v>
      </c>
      <c r="D26" s="19">
        <v>58</v>
      </c>
      <c r="E26" s="14">
        <v>0.67030000000000001</v>
      </c>
      <c r="F26" s="18" t="s">
        <v>3</v>
      </c>
      <c r="G26" s="25">
        <v>758</v>
      </c>
      <c r="H26" s="25">
        <v>370</v>
      </c>
      <c r="I26" s="25">
        <v>58</v>
      </c>
      <c r="J26" s="22">
        <f>SUM(H26:I26)/G26</f>
        <v>0.56464379947229548</v>
      </c>
      <c r="K26" s="21" t="str">
        <f>IF(J26&gt;63.9%,"YES","NO")</f>
        <v>NO</v>
      </c>
    </row>
    <row r="27" spans="1:11" x14ac:dyDescent="0.2">
      <c r="A27" s="26" t="s">
        <v>17</v>
      </c>
      <c r="B27" s="25">
        <v>1479</v>
      </c>
      <c r="C27" s="25">
        <v>817</v>
      </c>
      <c r="D27" s="25">
        <v>0</v>
      </c>
      <c r="E27" s="22">
        <v>0.5524</v>
      </c>
      <c r="F27" s="21" t="s">
        <v>6</v>
      </c>
      <c r="G27" s="19">
        <v>1153</v>
      </c>
      <c r="H27" s="19">
        <v>723</v>
      </c>
      <c r="I27" s="19">
        <v>106</v>
      </c>
      <c r="J27" s="14">
        <f>SUM(H27:I27)/G27</f>
        <v>0.71899392888117952</v>
      </c>
      <c r="K27" s="18" t="str">
        <f>IF(J27&gt;63.9%,"YES","NO")</f>
        <v>YES</v>
      </c>
    </row>
    <row r="28" spans="1:11" s="17" customFormat="1" x14ac:dyDescent="0.2">
      <c r="A28" s="26" t="s">
        <v>16</v>
      </c>
      <c r="B28" s="19">
        <v>4884</v>
      </c>
      <c r="C28" s="19">
        <v>3186</v>
      </c>
      <c r="D28" s="19">
        <v>0</v>
      </c>
      <c r="E28" s="14">
        <v>0.65229999999999999</v>
      </c>
      <c r="F28" s="18" t="s">
        <v>3</v>
      </c>
      <c r="G28" s="25">
        <v>4653</v>
      </c>
      <c r="H28" s="25">
        <v>1343</v>
      </c>
      <c r="I28" s="25">
        <v>702</v>
      </c>
      <c r="J28" s="22">
        <f>SUM(H28:I28)/G28</f>
        <v>0.43950139694820545</v>
      </c>
      <c r="K28" s="21" t="str">
        <f>IF(J28&gt;63.9%,"YES","NO")</f>
        <v>NO</v>
      </c>
    </row>
    <row r="29" spans="1:11" s="17" customFormat="1" x14ac:dyDescent="0.2">
      <c r="A29" s="26" t="s">
        <v>15</v>
      </c>
      <c r="B29" s="19">
        <v>916</v>
      </c>
      <c r="C29" s="19">
        <v>547</v>
      </c>
      <c r="D29" s="19">
        <v>62</v>
      </c>
      <c r="E29" s="14">
        <v>0.66479999999999995</v>
      </c>
      <c r="F29" s="18" t="s">
        <v>3</v>
      </c>
      <c r="G29" s="19">
        <v>827</v>
      </c>
      <c r="H29" s="19">
        <v>472</v>
      </c>
      <c r="I29" s="19">
        <v>63</v>
      </c>
      <c r="J29" s="14">
        <f>SUM(H29:I29)/G29</f>
        <v>0.64691656590084645</v>
      </c>
      <c r="K29" s="18" t="str">
        <f>IF(J29&gt;63.9%,"YES","NO")</f>
        <v>YES</v>
      </c>
    </row>
    <row r="30" spans="1:11" x14ac:dyDescent="0.2">
      <c r="A30" s="24" t="s">
        <v>14</v>
      </c>
      <c r="B30" s="19">
        <v>2003</v>
      </c>
      <c r="C30" s="19">
        <v>1243</v>
      </c>
      <c r="D30" s="19">
        <v>181</v>
      </c>
      <c r="E30" s="14">
        <v>0.71089999999999998</v>
      </c>
      <c r="F30" s="18" t="s">
        <v>3</v>
      </c>
      <c r="G30" s="19">
        <v>1870</v>
      </c>
      <c r="H30" s="19">
        <v>1098</v>
      </c>
      <c r="I30" s="19">
        <v>157</v>
      </c>
      <c r="J30" s="14">
        <f>SUM(H30:I30)/G30</f>
        <v>0.67112299465240643</v>
      </c>
      <c r="K30" s="18" t="str">
        <f>IF(J30&gt;63.9%,"YES","NO")</f>
        <v>YES</v>
      </c>
    </row>
    <row r="31" spans="1:11" x14ac:dyDescent="0.2">
      <c r="A31" s="24" t="s">
        <v>13</v>
      </c>
      <c r="B31" s="19">
        <v>659</v>
      </c>
      <c r="C31" s="19">
        <v>406</v>
      </c>
      <c r="D31" s="19">
        <v>79</v>
      </c>
      <c r="E31" s="14">
        <v>0.73599999999999999</v>
      </c>
      <c r="F31" s="18" t="s">
        <v>3</v>
      </c>
      <c r="G31" s="19">
        <v>643</v>
      </c>
      <c r="H31" s="19">
        <v>408</v>
      </c>
      <c r="I31" s="19">
        <v>70</v>
      </c>
      <c r="J31" s="14">
        <f>SUM(H31:I31)/G31</f>
        <v>0.74339035769828932</v>
      </c>
      <c r="K31" s="18" t="str">
        <f>IF(J31&gt;63.9%,"YES","NO")</f>
        <v>YES</v>
      </c>
    </row>
    <row r="32" spans="1:11" x14ac:dyDescent="0.2">
      <c r="A32" s="24" t="s">
        <v>12</v>
      </c>
      <c r="B32" s="19">
        <v>4386</v>
      </c>
      <c r="C32" s="19">
        <v>2561</v>
      </c>
      <c r="D32" s="19">
        <v>363</v>
      </c>
      <c r="E32" s="14">
        <v>0.66669999999999996</v>
      </c>
      <c r="F32" s="18" t="s">
        <v>3</v>
      </c>
      <c r="G32" s="19">
        <v>4463</v>
      </c>
      <c r="H32" s="19">
        <v>2764</v>
      </c>
      <c r="I32" s="19">
        <v>310</v>
      </c>
      <c r="J32" s="14">
        <f>SUM(H32:I32)/G32</f>
        <v>0.68877436701770112</v>
      </c>
      <c r="K32" s="18" t="str">
        <f>IF(J32&gt;63.9%,"YES","NO")</f>
        <v>YES</v>
      </c>
    </row>
    <row r="33" spans="1:14" x14ac:dyDescent="0.2">
      <c r="A33" s="24" t="s">
        <v>11</v>
      </c>
      <c r="B33" s="19">
        <v>3778</v>
      </c>
      <c r="C33" s="19">
        <v>2480</v>
      </c>
      <c r="D33" s="19">
        <v>125</v>
      </c>
      <c r="E33" s="14">
        <v>0.6895</v>
      </c>
      <c r="F33" s="18" t="s">
        <v>3</v>
      </c>
      <c r="G33" s="19">
        <v>4034</v>
      </c>
      <c r="H33" s="19">
        <v>2064</v>
      </c>
      <c r="I33" s="19">
        <v>642</v>
      </c>
      <c r="J33" s="14">
        <f>SUM(H33:I33)/G33</f>
        <v>0.6707982151710461</v>
      </c>
      <c r="K33" s="18" t="str">
        <f>IF(J33&gt;63.9%,"YES","NO")</f>
        <v>YES</v>
      </c>
    </row>
    <row r="34" spans="1:14" s="17" customFormat="1" x14ac:dyDescent="0.2">
      <c r="A34" s="26" t="s">
        <v>10</v>
      </c>
      <c r="B34" s="25">
        <v>312</v>
      </c>
      <c r="C34" s="25">
        <v>164</v>
      </c>
      <c r="D34" s="25">
        <v>19</v>
      </c>
      <c r="E34" s="22">
        <v>0.58650000000000002</v>
      </c>
      <c r="F34" s="21" t="s">
        <v>6</v>
      </c>
      <c r="G34" s="25">
        <v>295</v>
      </c>
      <c r="H34" s="25">
        <v>167</v>
      </c>
      <c r="I34" s="25">
        <v>0</v>
      </c>
      <c r="J34" s="22">
        <f>SUM(H34:I34)/G34</f>
        <v>0.56610169491525419</v>
      </c>
      <c r="K34" s="21" t="str">
        <f>IF(J34&gt;63.9%,"YES","NO")</f>
        <v>NO</v>
      </c>
    </row>
    <row r="35" spans="1:14" s="17" customFormat="1" x14ac:dyDescent="0.2">
      <c r="A35" s="26" t="s">
        <v>9</v>
      </c>
      <c r="B35" s="25">
        <v>391</v>
      </c>
      <c r="C35" s="25">
        <v>173</v>
      </c>
      <c r="D35" s="25">
        <v>0</v>
      </c>
      <c r="E35" s="22">
        <v>0.4425</v>
      </c>
      <c r="F35" s="21" t="s">
        <v>6</v>
      </c>
      <c r="G35" s="19">
        <v>239</v>
      </c>
      <c r="H35" s="19">
        <v>144</v>
      </c>
      <c r="I35" s="19">
        <v>11</v>
      </c>
      <c r="J35" s="14">
        <f>SUM(H35:I35)/G35</f>
        <v>0.64853556485355646</v>
      </c>
      <c r="K35" s="18" t="str">
        <f>IF(J35&gt;63.9%,"YES","NO")</f>
        <v>YES</v>
      </c>
    </row>
    <row r="36" spans="1:14" x14ac:dyDescent="0.2">
      <c r="A36" s="24" t="s">
        <v>8</v>
      </c>
      <c r="B36" s="19">
        <v>1490</v>
      </c>
      <c r="C36" s="19">
        <v>1193</v>
      </c>
      <c r="D36" s="19">
        <v>147</v>
      </c>
      <c r="E36" s="14">
        <v>0.89929999999999999</v>
      </c>
      <c r="F36" s="18" t="s">
        <v>3</v>
      </c>
      <c r="G36" s="19">
        <v>1592</v>
      </c>
      <c r="H36" s="19">
        <v>1337</v>
      </c>
      <c r="I36" s="19">
        <v>129</v>
      </c>
      <c r="J36" s="14">
        <f>SUM(H36:I36)/G36</f>
        <v>0.92085427135678388</v>
      </c>
      <c r="K36" s="18" t="str">
        <f>IF(J36&gt;63.9%,"YES","NO")</f>
        <v>YES</v>
      </c>
    </row>
    <row r="37" spans="1:14" s="17" customFormat="1" x14ac:dyDescent="0.2">
      <c r="A37" s="20" t="s">
        <v>7</v>
      </c>
      <c r="B37" s="23" t="s">
        <v>5</v>
      </c>
      <c r="C37" s="23"/>
      <c r="D37" s="23"/>
      <c r="E37" s="22">
        <v>0</v>
      </c>
      <c r="F37" s="21" t="s">
        <v>6</v>
      </c>
      <c r="G37" s="23" t="s">
        <v>5</v>
      </c>
      <c r="H37" s="23"/>
      <c r="I37" s="23"/>
      <c r="J37" s="22">
        <v>0</v>
      </c>
      <c r="K37" s="21" t="str">
        <f>IF(J37&gt;63.9%,"YES","NO")</f>
        <v>NO</v>
      </c>
    </row>
    <row r="38" spans="1:14" s="17" customFormat="1" x14ac:dyDescent="0.2">
      <c r="A38" s="20" t="s">
        <v>4</v>
      </c>
      <c r="B38" s="19">
        <v>521</v>
      </c>
      <c r="C38" s="19">
        <v>376</v>
      </c>
      <c r="D38" s="19">
        <v>0</v>
      </c>
      <c r="E38" s="14">
        <v>0.72170000000000001</v>
      </c>
      <c r="F38" s="18" t="s">
        <v>3</v>
      </c>
      <c r="G38" s="19">
        <v>461</v>
      </c>
      <c r="H38" s="19">
        <v>287</v>
      </c>
      <c r="I38" s="19">
        <v>15</v>
      </c>
      <c r="J38" s="14">
        <f>SUM(H38:I38)/G38</f>
        <v>0.65509761388286336</v>
      </c>
      <c r="K38" s="18" t="str">
        <f>IF(J38&gt;63.9%,"YES","NO")</f>
        <v>YES</v>
      </c>
    </row>
    <row r="39" spans="1:14" ht="13.5" thickBot="1" x14ac:dyDescent="0.25">
      <c r="A39" s="16"/>
      <c r="B39" s="15"/>
      <c r="C39" s="15"/>
      <c r="D39" s="15"/>
      <c r="E39" s="14"/>
      <c r="F39" s="15"/>
      <c r="G39" s="15"/>
      <c r="H39" s="15"/>
      <c r="I39" s="15"/>
      <c r="J39" s="14"/>
      <c r="K39" s="13"/>
    </row>
    <row r="40" spans="1:14" ht="14.25" thickTop="1" thickBot="1" x14ac:dyDescent="0.25">
      <c r="A40" s="12" t="s">
        <v>2</v>
      </c>
      <c r="B40" s="10">
        <f>SUM(B7:B38)</f>
        <v>62861</v>
      </c>
      <c r="C40" s="10">
        <f>SUM(C7:C38)</f>
        <v>37258</v>
      </c>
      <c r="D40" s="10">
        <f>SUM(D7:D38)</f>
        <v>4997</v>
      </c>
      <c r="E40" s="9">
        <f>SUM(C40:D40)/B40</f>
        <v>0.67219738788756145</v>
      </c>
      <c r="F40" s="11" t="s">
        <v>1</v>
      </c>
      <c r="G40" s="10">
        <f>SUM(G7:G38)</f>
        <v>62351</v>
      </c>
      <c r="H40" s="10">
        <f>SUM(H7:H38)</f>
        <v>36303</v>
      </c>
      <c r="I40" s="10">
        <f>SUM(I7:I38)</f>
        <v>6600</v>
      </c>
      <c r="J40" s="9">
        <f>SUM(H40:I40)/G40</f>
        <v>0.6880884027521611</v>
      </c>
      <c r="K40" s="8" t="s">
        <v>1</v>
      </c>
    </row>
    <row r="41" spans="1:14" x14ac:dyDescent="0.2">
      <c r="A41" s="7"/>
      <c r="B41" s="6"/>
    </row>
    <row r="42" spans="1:14" s="3" customFormat="1" x14ac:dyDescent="0.2">
      <c r="A42" s="3" t="s">
        <v>0</v>
      </c>
      <c r="E42" s="5">
        <v>0.71</v>
      </c>
      <c r="G42" s="1"/>
      <c r="H42" s="1"/>
      <c r="J42" s="4">
        <v>0.71</v>
      </c>
    </row>
    <row r="43" spans="1:14" x14ac:dyDescent="0.2">
      <c r="N43" s="2"/>
    </row>
  </sheetData>
  <mergeCells count="7">
    <mergeCell ref="G37:I37"/>
    <mergeCell ref="B4:F4"/>
    <mergeCell ref="A4:A5"/>
    <mergeCell ref="G4:K4"/>
    <mergeCell ref="A1:K1"/>
    <mergeCell ref="A2:K2"/>
    <mergeCell ref="B37:D37"/>
  </mergeCells>
  <pageMargins left="0.25" right="0.25" top="0.5" bottom="0.25" header="0" footer="0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Kelly (WDA)</dc:creator>
  <cp:lastModifiedBy>Simmons, Kelly (WDA)</cp:lastModifiedBy>
  <dcterms:created xsi:type="dcterms:W3CDTF">2017-04-03T13:50:34Z</dcterms:created>
  <dcterms:modified xsi:type="dcterms:W3CDTF">2017-04-03T13:51:14Z</dcterms:modified>
</cp:coreProperties>
</file>