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5P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<sst xmlns="http://schemas.openxmlformats.org/spreadsheetml/2006/main" count="47" uniqueCount="43">
  <si>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TOTAL</t>
  </si>
  <si>
    <t>Total</t>
  </si>
  <si>
    <t>M+W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</si>
  <si>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</si>
  <si>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</si>
  <si>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</si>
  <si>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</si>
  <si>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</si>
  <si>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</si>
  <si>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</si>
  <si>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</si>
  <si>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</si>
  <si>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</si>
  <si>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</si>
  <si>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</si>
  <si>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</si>
  <si>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</si>
  <si>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</si>
  <si>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</si>
  <si>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</si>
  <si>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</si>
  <si>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</si>
  <si>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</si>
  <si>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</si>
  <si>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</si>
  <si>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</si>
  <si>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</si>
  <si>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</si>
  <si>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</si>
  <si>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</si>
  <si>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</si>
  <si>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</si>
  <si>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</si>
  <si>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</si>
  <si>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</si>
  <si>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EXPECTED LEVEL</t>
  </si>
  <si>
    <t>St Clair County</t>
  </si>
  <si>
    <t>Community College</t>
  </si>
  <si>
    <t>2013-14</t>
  </si>
  <si>
    <t>Met, Exceeded or Came within 90% (21.60%) of Expected Level</t>
  </si>
  <si>
    <t>Performance Level</t>
  </si>
  <si>
    <t>2014-15</t>
  </si>
  <si>
    <t>5P1:  NON-TRADITIONAL PARTICIPATION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</si>
</sst>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5" fillId="0" borderId="0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 horizontal="center"/>
    </xf>
    <xf numFmtId="3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0" fontId="44" fillId="0" borderId="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10" fontId="4" fillId="34" borderId="22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45" fillId="0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Continuous"/>
    </xf>
    <xf numFmtId="0" fontId="46" fillId="34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wrapText="1"/>
    </xf>
    <xf numFmtId="0" fontId="44" fillId="33" borderId="25" xfId="0" applyFont="1" applyFill="1" applyBorder="1" applyAlignment="1">
      <alignment/>
    </xf>
    <xf numFmtId="0" fontId="46" fillId="34" borderId="2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18.140625" style="2" customWidth="1"/>
    <col min="2" max="2" width="9.140625" style="2" customWidth="1"/>
    <col min="3" max="3" width="9.28125" style="2" customWidth="1"/>
    <col min="4" max="4" width="12.421875" style="2" bestFit="1" customWidth="1"/>
    <col min="5" max="5" width="13.28125" style="2" customWidth="1"/>
    <col min="6" max="7" width="9.140625" style="2" customWidth="1"/>
    <col min="8" max="8" width="13.28125" style="2" customWidth="1"/>
    <col min="9" max="9" width="12.7109375" style="2" customWidth="1"/>
    <col min="10" max="16384" width="9.140625" style="2" customWidth="1"/>
  </cols>
  <sheetData>
    <row r="1" spans="1:9" ht="18">
      <c r="A1" s="33" t="s">
        <v>34</v>
      </c>
      <c r="B1" s="34"/>
      <c r="C1" s="34"/>
      <c r="D1" s="34"/>
      <c r="E1" s="34"/>
      <c r="F1" s="34"/>
      <c r="G1" s="34"/>
      <c r="H1" s="34"/>
      <c r="I1" s="35"/>
    </row>
    <row r="2" spans="1:9" ht="18">
      <c r="A2" s="36" t="s">
        <v>42</v>
      </c>
      <c r="B2" s="37"/>
      <c r="C2" s="37"/>
      <c r="D2" s="37"/>
      <c r="E2" s="37"/>
      <c r="F2" s="37"/>
      <c r="G2" s="37"/>
      <c r="H2" s="37"/>
      <c r="I2" s="38"/>
    </row>
    <row r="3" spans="1:9" ht="18.75" thickBot="1">
      <c r="A3" s="25"/>
      <c r="B3" s="26"/>
      <c r="C3" s="26"/>
      <c r="D3" s="26"/>
      <c r="E3" s="26"/>
      <c r="F3" s="26"/>
      <c r="G3" s="26"/>
      <c r="H3" s="26"/>
      <c r="I3" s="27"/>
    </row>
    <row r="4" spans="1:9" ht="15" customHeight="1" thickBot="1">
      <c r="A4" s="60" t="s">
        <v>37</v>
      </c>
      <c r="B4" s="59" t="s">
        <v>38</v>
      </c>
      <c r="C4" s="59"/>
      <c r="D4" s="59"/>
      <c r="E4" s="59"/>
      <c r="F4" s="30" t="s">
        <v>41</v>
      </c>
      <c r="G4" s="31"/>
      <c r="H4" s="31"/>
      <c r="I4" s="32"/>
    </row>
    <row r="5" spans="1:9" ht="12.75">
      <c r="A5" s="58"/>
      <c r="B5" s="57"/>
      <c r="C5" s="57"/>
      <c r="D5" s="56" t="s">
        <v>40</v>
      </c>
      <c r="E5" s="56" t="s">
        <v>39</v>
      </c>
      <c r="F5" s="57"/>
      <c r="G5" s="57"/>
      <c r="H5" s="56" t="s">
        <v>40</v>
      </c>
      <c r="I5" s="56" t="s">
        <v>39</v>
      </c>
    </row>
    <row r="6" spans="1:9" ht="68.25" customHeight="1" thickBot="1">
      <c r="A6" s="55"/>
      <c r="B6" s="54" t="s">
        <v>2</v>
      </c>
      <c r="C6" s="54" t="s">
        <v>1</v>
      </c>
      <c r="D6" s="53"/>
      <c r="E6" s="53"/>
      <c r="F6" s="54" t="s">
        <v>2</v>
      </c>
      <c r="G6" s="54" t="s">
        <v>1</v>
      </c>
      <c r="H6" s="53"/>
      <c r="I6" s="53"/>
    </row>
    <row r="7" spans="1:9" ht="12.75">
      <c r="A7" s="52"/>
      <c r="B7" s="50"/>
      <c r="C7" s="50"/>
      <c r="D7" s="49"/>
      <c r="E7" s="49"/>
      <c r="F7" s="51"/>
      <c r="G7" s="50"/>
      <c r="H7" s="49"/>
      <c r="I7" s="48"/>
    </row>
    <row r="8" spans="1:9" s="7" customFormat="1" ht="12.75">
      <c r="A8" s="10" t="s">
        <v>3</v>
      </c>
      <c r="B8" s="8">
        <v>202</v>
      </c>
      <c r="C8" s="11">
        <v>938</v>
      </c>
      <c r="D8" s="12">
        <f>B8/C8</f>
        <v>0.21535181236673773</v>
      </c>
      <c r="E8" s="13" t="str">
        <f>IF(D8&gt;=21.6%,"YES","NO")</f>
        <v>NO</v>
      </c>
      <c r="F8" s="28">
        <v>184</v>
      </c>
      <c r="G8" s="14">
        <v>894</v>
      </c>
      <c r="H8" s="12">
        <f>+F8/G8</f>
        <v>0.2058165548098434</v>
      </c>
      <c r="I8" s="15" t="str">
        <f>IF(H8&gt;=21.6%,"YES","NO")</f>
        <v>NO</v>
      </c>
    </row>
    <row r="9" spans="1:9" ht="12.75">
      <c r="A9" s="29" t="s">
        <v>4</v>
      </c>
      <c r="B9" s="4">
        <v>295</v>
      </c>
      <c r="C9" s="16">
        <v>1150</v>
      </c>
      <c r="D9" s="18">
        <f>B9/C9</f>
        <v>0.2565217391304348</v>
      </c>
      <c r="E9" s="45" t="str">
        <f>IF(D9&gt;=21.6%,"YES","NO")</f>
        <v>YES</v>
      </c>
      <c r="F9" s="3">
        <v>253</v>
      </c>
      <c r="G9" s="17">
        <v>988</v>
      </c>
      <c r="H9" s="18">
        <f>+F9/G9</f>
        <v>0.2560728744939271</v>
      </c>
      <c r="I9" s="19" t="str">
        <f>IF(H9&gt;=21.6%,"YES","NO")</f>
        <v>YES</v>
      </c>
    </row>
    <row r="10" spans="1:9" ht="12.75">
      <c r="A10" s="29" t="s">
        <v>5</v>
      </c>
      <c r="B10" s="4">
        <v>1655</v>
      </c>
      <c r="C10" s="16">
        <v>6737</v>
      </c>
      <c r="D10" s="18">
        <f>B10/C10</f>
        <v>0.24565830488347928</v>
      </c>
      <c r="E10" s="45" t="str">
        <f>IF(D10&gt;=21.6%,"YES","NO")</f>
        <v>YES</v>
      </c>
      <c r="F10" s="3">
        <v>1512</v>
      </c>
      <c r="G10" s="17">
        <v>5976</v>
      </c>
      <c r="H10" s="18">
        <f>+F10/G10</f>
        <v>0.25301204819277107</v>
      </c>
      <c r="I10" s="19" t="str">
        <f>IF(H10&gt;=21.6%,"YES","NO")</f>
        <v>YES</v>
      </c>
    </row>
    <row r="11" spans="1:9" ht="12.75">
      <c r="A11" s="29" t="s">
        <v>6</v>
      </c>
      <c r="B11" s="4">
        <v>1533</v>
      </c>
      <c r="C11" s="16">
        <v>6878</v>
      </c>
      <c r="D11" s="18">
        <f>B11/C11</f>
        <v>0.22288455946496075</v>
      </c>
      <c r="E11" s="45" t="str">
        <f>IF(D11&gt;=21.6%,"YES","NO")</f>
        <v>YES</v>
      </c>
      <c r="F11" s="3">
        <v>1503</v>
      </c>
      <c r="G11" s="17">
        <v>6588</v>
      </c>
      <c r="H11" s="18">
        <f>+F11/G11</f>
        <v>0.22814207650273224</v>
      </c>
      <c r="I11" s="19" t="str">
        <f>IF(H11&gt;=21.6%,"YES","NO")</f>
        <v>YES</v>
      </c>
    </row>
    <row r="12" spans="1:9" s="7" customFormat="1" ht="12.75">
      <c r="A12" s="10" t="s">
        <v>7</v>
      </c>
      <c r="B12" s="8">
        <v>33</v>
      </c>
      <c r="C12" s="11">
        <v>257</v>
      </c>
      <c r="D12" s="12">
        <f>B12/C12</f>
        <v>0.12840466926070038</v>
      </c>
      <c r="E12" s="13" t="str">
        <f>IF(D12&gt;=21.6%,"YES","NO")</f>
        <v>NO</v>
      </c>
      <c r="F12" s="28">
        <v>40</v>
      </c>
      <c r="G12" s="14">
        <v>213</v>
      </c>
      <c r="H12" s="12">
        <f>+F12/G12</f>
        <v>0.18779342723004694</v>
      </c>
      <c r="I12" s="15" t="str">
        <f>IF(H12&gt;=21.6%,"YES","NO")</f>
        <v>NO</v>
      </c>
    </row>
    <row r="13" spans="1:9" s="7" customFormat="1" ht="12.75">
      <c r="A13" s="10" t="s">
        <v>8</v>
      </c>
      <c r="B13" s="8">
        <v>98</v>
      </c>
      <c r="C13" s="11">
        <v>495</v>
      </c>
      <c r="D13" s="12">
        <f>B13/C13</f>
        <v>0.19797979797979798</v>
      </c>
      <c r="E13" s="13" t="str">
        <f>IF(D13&gt;=21.6%,"YES","NO")</f>
        <v>NO</v>
      </c>
      <c r="F13" s="3">
        <v>109</v>
      </c>
      <c r="G13" s="17">
        <v>437</v>
      </c>
      <c r="H13" s="18">
        <f>+F13/G13</f>
        <v>0.2494279176201373</v>
      </c>
      <c r="I13" s="19" t="str">
        <f>IF(H13&gt;=21.6%,"YES","NO")</f>
        <v>YES</v>
      </c>
    </row>
    <row r="14" spans="1:9" ht="12.75">
      <c r="A14" s="29" t="s">
        <v>9</v>
      </c>
      <c r="B14" s="4">
        <v>1611</v>
      </c>
      <c r="C14" s="16">
        <v>6864</v>
      </c>
      <c r="D14" s="18">
        <f>B14/C14</f>
        <v>0.23470279720279721</v>
      </c>
      <c r="E14" s="45" t="str">
        <f>IF(D14&gt;=21.6%,"YES","NO")</f>
        <v>YES</v>
      </c>
      <c r="F14" s="3">
        <v>1543</v>
      </c>
      <c r="G14" s="17">
        <v>6381</v>
      </c>
      <c r="H14" s="18">
        <f>+F14/G14</f>
        <v>0.24181162827143082</v>
      </c>
      <c r="I14" s="19" t="str">
        <f>IF(H14&gt;=21.6%,"YES","NO")</f>
        <v>YES</v>
      </c>
    </row>
    <row r="15" spans="1:9" ht="12.75">
      <c r="A15" s="29" t="s">
        <v>10</v>
      </c>
      <c r="B15" s="4">
        <v>2286</v>
      </c>
      <c r="C15" s="16">
        <v>7530</v>
      </c>
      <c r="D15" s="18">
        <f>B15/C15</f>
        <v>0.3035856573705179</v>
      </c>
      <c r="E15" s="45" t="str">
        <f>IF(D15&gt;=21.6%,"YES","NO")</f>
        <v>YES</v>
      </c>
      <c r="F15" s="3">
        <v>2562</v>
      </c>
      <c r="G15" s="17">
        <v>9500</v>
      </c>
      <c r="H15" s="18">
        <f>+F15/G15</f>
        <v>0.2696842105263158</v>
      </c>
      <c r="I15" s="19" t="str">
        <f>IF(H15&gt;=21.6%,"YES","NO")</f>
        <v>YES</v>
      </c>
    </row>
    <row r="16" spans="1:9" ht="12.75">
      <c r="A16" s="29" t="s">
        <v>11</v>
      </c>
      <c r="B16" s="4">
        <v>583</v>
      </c>
      <c r="C16" s="16">
        <v>1986</v>
      </c>
      <c r="D16" s="18">
        <f>B16/C16</f>
        <v>0.2935548841893253</v>
      </c>
      <c r="E16" s="45" t="str">
        <f>IF(D16&gt;=21.6%,"YES","NO")</f>
        <v>YES</v>
      </c>
      <c r="F16" s="3">
        <v>522</v>
      </c>
      <c r="G16" s="17">
        <v>1925</v>
      </c>
      <c r="H16" s="18">
        <f>+F16/G16</f>
        <v>0.27116883116883117</v>
      </c>
      <c r="I16" s="19" t="str">
        <f>IF(H16&gt;=21.6%,"YES","NO")</f>
        <v>YES</v>
      </c>
    </row>
    <row r="17" spans="1:9" ht="12.75">
      <c r="A17" s="29" t="s">
        <v>12</v>
      </c>
      <c r="B17" s="4">
        <v>814</v>
      </c>
      <c r="C17" s="16">
        <v>3173</v>
      </c>
      <c r="D17" s="18">
        <f>B17/C17</f>
        <v>0.25653955247399934</v>
      </c>
      <c r="E17" s="45" t="str">
        <f>IF(D17&gt;=21.6%,"YES","NO")</f>
        <v>YES</v>
      </c>
      <c r="F17" s="3">
        <v>702</v>
      </c>
      <c r="G17" s="17">
        <v>2803</v>
      </c>
      <c r="H17" s="18">
        <f>+F17/G17</f>
        <v>0.2504459507670353</v>
      </c>
      <c r="I17" s="19" t="str">
        <f>IF(H17&gt;=21.6%,"YES","NO")</f>
        <v>YES</v>
      </c>
    </row>
    <row r="18" spans="1:9" s="7" customFormat="1" ht="12.75">
      <c r="A18" s="10" t="s">
        <v>13</v>
      </c>
      <c r="B18" s="8">
        <v>939</v>
      </c>
      <c r="C18" s="11">
        <v>4466</v>
      </c>
      <c r="D18" s="12">
        <f>B18/C18</f>
        <v>0.21025526197939992</v>
      </c>
      <c r="E18" s="13" t="str">
        <f>IF(D18&gt;=21.6%,"YES","NO")</f>
        <v>NO</v>
      </c>
      <c r="F18" s="3">
        <v>889</v>
      </c>
      <c r="G18" s="17">
        <v>4044</v>
      </c>
      <c r="H18" s="18">
        <f>+F18/G18</f>
        <v>0.21983184965380811</v>
      </c>
      <c r="I18" s="19" t="str">
        <f>IF(H18&gt;=21.6%,"YES","NO")</f>
        <v>YES</v>
      </c>
    </row>
    <row r="19" spans="1:9" s="7" customFormat="1" ht="12.75">
      <c r="A19" s="10" t="s">
        <v>14</v>
      </c>
      <c r="B19" s="8">
        <v>135</v>
      </c>
      <c r="C19" s="11">
        <v>680</v>
      </c>
      <c r="D19" s="12">
        <f>B19/C19</f>
        <v>0.19852941176470587</v>
      </c>
      <c r="E19" s="13" t="str">
        <f>IF(D19&gt;=21.6%,"YES","NO")</f>
        <v>NO</v>
      </c>
      <c r="F19" s="3">
        <v>102</v>
      </c>
      <c r="G19" s="17">
        <v>472</v>
      </c>
      <c r="H19" s="18">
        <f>+F19/G19</f>
        <v>0.21610169491525424</v>
      </c>
      <c r="I19" s="19" t="str">
        <f>IF(H19&gt;=21.6%,"YES","NO")</f>
        <v>YES</v>
      </c>
    </row>
    <row r="20" spans="1:9" ht="12.75">
      <c r="A20" s="29" t="s">
        <v>15</v>
      </c>
      <c r="B20" s="4">
        <v>373</v>
      </c>
      <c r="C20" s="16">
        <v>1490</v>
      </c>
      <c r="D20" s="18">
        <f>B20/C20</f>
        <v>0.25033557046979865</v>
      </c>
      <c r="E20" s="45" t="str">
        <f>IF(D20&gt;=21.6%,"YES","NO")</f>
        <v>YES</v>
      </c>
      <c r="F20" s="3">
        <v>342</v>
      </c>
      <c r="G20" s="17">
        <v>1412</v>
      </c>
      <c r="H20" s="18">
        <f>+F20/G20</f>
        <v>0.24220963172804533</v>
      </c>
      <c r="I20" s="19" t="str">
        <f>IF(H20&gt;=21.6%,"YES","NO")</f>
        <v>YES</v>
      </c>
    </row>
    <row r="21" spans="1:9" s="5" customFormat="1" ht="12.75">
      <c r="A21" s="29" t="s">
        <v>16</v>
      </c>
      <c r="B21" s="47">
        <v>2086</v>
      </c>
      <c r="C21" s="46">
        <v>7932</v>
      </c>
      <c r="D21" s="18">
        <f>B21/C21</f>
        <v>0.26298537569339386</v>
      </c>
      <c r="E21" s="45" t="str">
        <f>IF(D21&gt;=21.6%,"YES","NO")</f>
        <v>YES</v>
      </c>
      <c r="F21" s="29">
        <v>2028</v>
      </c>
      <c r="G21" s="20">
        <v>7326</v>
      </c>
      <c r="H21" s="18">
        <f>+F21/G21</f>
        <v>0.27682227682227684</v>
      </c>
      <c r="I21" s="19" t="str">
        <f>IF(H21&gt;=21.6%,"YES","NO")</f>
        <v>YES</v>
      </c>
    </row>
    <row r="22" spans="1:9" ht="12.75">
      <c r="A22" s="29" t="s">
        <v>17</v>
      </c>
      <c r="B22" s="4">
        <v>3219</v>
      </c>
      <c r="C22" s="16">
        <v>11091</v>
      </c>
      <c r="D22" s="18">
        <f>B22/C22</f>
        <v>0.2902353259399513</v>
      </c>
      <c r="E22" s="45" t="str">
        <f>IF(D22&gt;=21.6%,"YES","NO")</f>
        <v>YES</v>
      </c>
      <c r="F22" s="3">
        <v>2996</v>
      </c>
      <c r="G22" s="17">
        <v>10713</v>
      </c>
      <c r="H22" s="18">
        <f>+F22/G22</f>
        <v>0.27966022589377393</v>
      </c>
      <c r="I22" s="19" t="str">
        <f>IF(H22&gt;=21.6%,"YES","NO")</f>
        <v>YES</v>
      </c>
    </row>
    <row r="23" spans="1:9" s="7" customFormat="1" ht="12.75">
      <c r="A23" s="10" t="s">
        <v>18</v>
      </c>
      <c r="B23" s="8">
        <v>265</v>
      </c>
      <c r="C23" s="11">
        <v>1249</v>
      </c>
      <c r="D23" s="12">
        <f>B23/C23</f>
        <v>0.2121697357886309</v>
      </c>
      <c r="E23" s="13" t="str">
        <f>IF(D23&gt;=21.6%,"YES","NO")</f>
        <v>NO</v>
      </c>
      <c r="F23" s="28">
        <v>267</v>
      </c>
      <c r="G23" s="14">
        <v>1400</v>
      </c>
      <c r="H23" s="12">
        <f>+F23/G23</f>
        <v>0.19071428571428573</v>
      </c>
      <c r="I23" s="15" t="str">
        <f>IF(H23&gt;=21.6%,"YES","NO")</f>
        <v>NO</v>
      </c>
    </row>
    <row r="24" spans="1:9" ht="12.75">
      <c r="A24" s="29" t="s">
        <v>19</v>
      </c>
      <c r="B24" s="4">
        <v>413</v>
      </c>
      <c r="C24" s="16">
        <v>1508</v>
      </c>
      <c r="D24" s="18">
        <f>B24/C24</f>
        <v>0.2738726790450928</v>
      </c>
      <c r="E24" s="45" t="str">
        <f>IF(D24&gt;=21.6%,"YES","NO")</f>
        <v>YES</v>
      </c>
      <c r="F24" s="3">
        <v>394</v>
      </c>
      <c r="G24" s="17">
        <v>1422</v>
      </c>
      <c r="H24" s="18">
        <f>+F24/G24</f>
        <v>0.2770745428973277</v>
      </c>
      <c r="I24" s="19" t="str">
        <f>IF(H24&gt;=21.6%,"YES","NO")</f>
        <v>YES</v>
      </c>
    </row>
    <row r="25" spans="1:9" s="5" customFormat="1" ht="12.75">
      <c r="A25" s="10" t="s">
        <v>20</v>
      </c>
      <c r="B25" s="9">
        <v>172</v>
      </c>
      <c r="C25" s="21">
        <v>941</v>
      </c>
      <c r="D25" s="12">
        <f>B25/C25</f>
        <v>0.18278427205100956</v>
      </c>
      <c r="E25" s="13" t="str">
        <f>IF(D25&gt;=21.6%,"YES","NO")</f>
        <v>NO</v>
      </c>
      <c r="F25" s="29">
        <v>154</v>
      </c>
      <c r="G25" s="20">
        <v>678</v>
      </c>
      <c r="H25" s="18">
        <f>+F25/G25</f>
        <v>0.22713864306784662</v>
      </c>
      <c r="I25" s="19" t="str">
        <f>IF(H25&gt;=21.6%,"YES","NO")</f>
        <v>YES</v>
      </c>
    </row>
    <row r="26" spans="1:9" s="7" customFormat="1" ht="12.75">
      <c r="A26" s="10" t="s">
        <v>21</v>
      </c>
      <c r="B26" s="8">
        <v>279</v>
      </c>
      <c r="C26" s="11">
        <v>1435</v>
      </c>
      <c r="D26" s="12">
        <f>B26/C26</f>
        <v>0.19442508710801393</v>
      </c>
      <c r="E26" s="13" t="str">
        <f>IF(D26&gt;=21.6%,"YES","NO")</f>
        <v>NO</v>
      </c>
      <c r="F26" s="28">
        <v>319</v>
      </c>
      <c r="G26" s="14">
        <v>1677</v>
      </c>
      <c r="H26" s="12">
        <f>+F26/G26</f>
        <v>0.19022063208109719</v>
      </c>
      <c r="I26" s="15" t="str">
        <f>IF(H26&gt;=21.6%,"YES","NO")</f>
        <v>NO</v>
      </c>
    </row>
    <row r="27" spans="1:9" ht="12.75">
      <c r="A27" s="29" t="s">
        <v>22</v>
      </c>
      <c r="B27" s="4">
        <v>265</v>
      </c>
      <c r="C27" s="16">
        <v>877</v>
      </c>
      <c r="D27" s="18">
        <f>B27/C27</f>
        <v>0.30216647662485746</v>
      </c>
      <c r="E27" s="45" t="str">
        <f>IF(D27&gt;=21.6%,"YES","NO")</f>
        <v>YES</v>
      </c>
      <c r="F27" s="3">
        <v>229</v>
      </c>
      <c r="G27" s="17">
        <v>806</v>
      </c>
      <c r="H27" s="18">
        <f>+F27/G27</f>
        <v>0.2841191066997519</v>
      </c>
      <c r="I27" s="19" t="str">
        <f>IF(H27&gt;=21.6%,"YES","NO")</f>
        <v>YES</v>
      </c>
    </row>
    <row r="28" spans="1:9" ht="12.75">
      <c r="A28" s="29" t="s">
        <v>23</v>
      </c>
      <c r="B28" s="4">
        <v>603</v>
      </c>
      <c r="C28" s="16">
        <v>2013</v>
      </c>
      <c r="D28" s="18">
        <f>B28/C28</f>
        <v>0.2995529061102832</v>
      </c>
      <c r="E28" s="45" t="str">
        <f>IF(D28&gt;=21.6%,"YES","NO")</f>
        <v>YES</v>
      </c>
      <c r="F28" s="3">
        <v>679</v>
      </c>
      <c r="G28" s="17">
        <v>2260</v>
      </c>
      <c r="H28" s="18">
        <f>+F28/G28</f>
        <v>0.3004424778761062</v>
      </c>
      <c r="I28" s="19" t="str">
        <f>IF(H28&gt;=21.6%,"YES","NO")</f>
        <v>YES</v>
      </c>
    </row>
    <row r="29" spans="1:9" s="5" customFormat="1" ht="12.75">
      <c r="A29" s="29" t="s">
        <v>24</v>
      </c>
      <c r="B29" s="47">
        <v>2997</v>
      </c>
      <c r="C29" s="46">
        <v>9578</v>
      </c>
      <c r="D29" s="18">
        <f>B29/C29</f>
        <v>0.3129045729797453</v>
      </c>
      <c r="E29" s="45" t="str">
        <f>IF(D29&gt;=21.6%,"YES","NO")</f>
        <v>YES</v>
      </c>
      <c r="F29" s="29">
        <v>1573</v>
      </c>
      <c r="G29" s="20">
        <v>4847</v>
      </c>
      <c r="H29" s="18">
        <f>+F29/G29</f>
        <v>0.32453063750773675</v>
      </c>
      <c r="I29" s="19" t="str">
        <f>IF(H29&gt;=21.6%,"YES","NO")</f>
        <v>YES</v>
      </c>
    </row>
    <row r="30" spans="1:9" ht="12.75">
      <c r="A30" s="29" t="s">
        <v>36</v>
      </c>
      <c r="B30" s="4">
        <v>325</v>
      </c>
      <c r="C30" s="16">
        <v>1409</v>
      </c>
      <c r="D30" s="18">
        <f>B30/C30</f>
        <v>0.23066004258339248</v>
      </c>
      <c r="E30" s="45" t="str">
        <f>IF(D30&gt;=21.6%,"YES","NO")</f>
        <v>YES</v>
      </c>
      <c r="F30" s="3">
        <v>298</v>
      </c>
      <c r="G30" s="17">
        <v>1246</v>
      </c>
      <c r="H30" s="18">
        <f>+F30/G30</f>
        <v>0.2391653290529695</v>
      </c>
      <c r="I30" s="19" t="str">
        <f>IF(H30&gt;=21.6%,"YES","NO")</f>
        <v>YES</v>
      </c>
    </row>
    <row r="31" spans="1:9" ht="12.75">
      <c r="A31" s="29" t="s">
        <v>25</v>
      </c>
      <c r="B31" s="4">
        <v>903</v>
      </c>
      <c r="C31" s="16">
        <v>3238</v>
      </c>
      <c r="D31" s="18">
        <f>B31/C31</f>
        <v>0.278875849289685</v>
      </c>
      <c r="E31" s="45" t="str">
        <f>IF(D31&gt;=21.6%,"YES","NO")</f>
        <v>YES</v>
      </c>
      <c r="F31" s="3">
        <v>961</v>
      </c>
      <c r="G31" s="17">
        <v>3283</v>
      </c>
      <c r="H31" s="18">
        <f>+F31/G31</f>
        <v>0.29272007310386844</v>
      </c>
      <c r="I31" s="19" t="str">
        <f>IF(H31&gt;=21.6%,"YES","NO")</f>
        <v>YES</v>
      </c>
    </row>
    <row r="32" spans="1:9" ht="12.75">
      <c r="A32" s="29" t="s">
        <v>26</v>
      </c>
      <c r="B32" s="4">
        <v>280</v>
      </c>
      <c r="C32" s="16">
        <v>1084</v>
      </c>
      <c r="D32" s="18">
        <f>B32/C32</f>
        <v>0.25830258302583026</v>
      </c>
      <c r="E32" s="45" t="str">
        <f>IF(D32&gt;=21.6%,"YES","NO")</f>
        <v>YES</v>
      </c>
      <c r="F32" s="3">
        <v>286</v>
      </c>
      <c r="G32" s="17">
        <v>1039</v>
      </c>
      <c r="H32" s="18">
        <f>+F32/G32</f>
        <v>0.27526467757459094</v>
      </c>
      <c r="I32" s="19" t="str">
        <f>IF(H32&gt;=21.6%,"YES","NO")</f>
        <v>YES</v>
      </c>
    </row>
    <row r="33" spans="1:9" s="7" customFormat="1" ht="12.75">
      <c r="A33" s="10" t="s">
        <v>27</v>
      </c>
      <c r="B33" s="8">
        <v>1124</v>
      </c>
      <c r="C33" s="11">
        <v>6107</v>
      </c>
      <c r="D33" s="12">
        <f>B33/C33</f>
        <v>0.18405108891436056</v>
      </c>
      <c r="E33" s="13" t="str">
        <f>IF(D33&gt;=21.6%,"YES","NO")</f>
        <v>NO</v>
      </c>
      <c r="F33" s="28">
        <v>1406</v>
      </c>
      <c r="G33" s="14">
        <v>7558</v>
      </c>
      <c r="H33" s="12">
        <f>+F33/G33</f>
        <v>0.18602804974861073</v>
      </c>
      <c r="I33" s="15" t="str">
        <f>IF(H33&gt;=21.6%,"YES","NO")</f>
        <v>NO</v>
      </c>
    </row>
    <row r="34" spans="1:9" ht="12.75">
      <c r="A34" s="29" t="s">
        <v>28</v>
      </c>
      <c r="B34" s="4">
        <v>2014</v>
      </c>
      <c r="C34" s="16">
        <v>6151</v>
      </c>
      <c r="D34" s="18">
        <f>B34/C34</f>
        <v>0.3274264347260608</v>
      </c>
      <c r="E34" s="45" t="str">
        <f>IF(D34&gt;=21.6%,"YES","NO")</f>
        <v>YES</v>
      </c>
      <c r="F34" s="3">
        <v>1813</v>
      </c>
      <c r="G34" s="17">
        <v>5096</v>
      </c>
      <c r="H34" s="18">
        <f>+F34/G34</f>
        <v>0.3557692307692308</v>
      </c>
      <c r="I34" s="19" t="str">
        <f>IF(H34&gt;=21.6%,"YES","NO")</f>
        <v>YES</v>
      </c>
    </row>
    <row r="35" spans="1:9" s="7" customFormat="1" ht="12.75">
      <c r="A35" s="10" t="s">
        <v>29</v>
      </c>
      <c r="B35" s="8">
        <v>55</v>
      </c>
      <c r="C35" s="11">
        <v>435</v>
      </c>
      <c r="D35" s="12">
        <f>B35/C35</f>
        <v>0.12643678160919541</v>
      </c>
      <c r="E35" s="13" t="str">
        <f>IF(D35&gt;=21.6%,"YES","NO")</f>
        <v>NO</v>
      </c>
      <c r="F35" s="28">
        <v>44</v>
      </c>
      <c r="G35" s="14">
        <v>352</v>
      </c>
      <c r="H35" s="12">
        <f>+F35/G35</f>
        <v>0.125</v>
      </c>
      <c r="I35" s="15" t="str">
        <f>IF(H35&gt;=21.6%,"YES","NO")</f>
        <v>NO</v>
      </c>
    </row>
    <row r="36" spans="1:9" ht="12.75">
      <c r="A36" s="29" t="s">
        <v>30</v>
      </c>
      <c r="B36" s="4">
        <v>124</v>
      </c>
      <c r="C36" s="16">
        <v>382</v>
      </c>
      <c r="D36" s="18">
        <f>B36/C36</f>
        <v>0.32460732984293195</v>
      </c>
      <c r="E36" s="45" t="str">
        <f>IF(D36&gt;=21.6%,"YES","NO")</f>
        <v>YES</v>
      </c>
      <c r="F36" s="3">
        <v>104</v>
      </c>
      <c r="G36" s="17">
        <v>327</v>
      </c>
      <c r="H36" s="18">
        <f>+F36/G36</f>
        <v>0.3180428134556575</v>
      </c>
      <c r="I36" s="19" t="str">
        <f>IF(H36&gt;=21.6%,"YES","NO")</f>
        <v>YES</v>
      </c>
    </row>
    <row r="37" spans="1:9" s="7" customFormat="1" ht="12.75">
      <c r="A37" s="10" t="s">
        <v>31</v>
      </c>
      <c r="B37" s="8">
        <v>177</v>
      </c>
      <c r="C37" s="11">
        <v>1293</v>
      </c>
      <c r="D37" s="12">
        <f>B37/C37</f>
        <v>0.1368909512761021</v>
      </c>
      <c r="E37" s="13" t="str">
        <f>IF(D37&gt;=21.6%,"YES","NO")</f>
        <v>NO</v>
      </c>
      <c r="F37" s="28">
        <v>204</v>
      </c>
      <c r="G37" s="14">
        <v>1441</v>
      </c>
      <c r="H37" s="12">
        <f>+F37/G37</f>
        <v>0.14156835530881332</v>
      </c>
      <c r="I37" s="15" t="str">
        <f>IF(H37&gt;=21.6%,"YES","NO")</f>
        <v>NO</v>
      </c>
    </row>
    <row r="38" spans="1:9" s="7" customFormat="1" ht="12.75">
      <c r="A38" s="22" t="s">
        <v>32</v>
      </c>
      <c r="B38" s="8">
        <v>5</v>
      </c>
      <c r="C38" s="11">
        <v>94</v>
      </c>
      <c r="D38" s="12">
        <f>B38/C38</f>
        <v>0.05319148936170213</v>
      </c>
      <c r="E38" s="13" t="str">
        <f>IF(D38&gt;=21.6%,"YES","NO")</f>
        <v>NO</v>
      </c>
      <c r="F38" s="28">
        <v>9</v>
      </c>
      <c r="G38" s="14">
        <v>76</v>
      </c>
      <c r="H38" s="12">
        <f>+F38/G38</f>
        <v>0.11842105263157894</v>
      </c>
      <c r="I38" s="15" t="str">
        <f>IF(H38&gt;=21.6%,"YES","NO")</f>
        <v>NO</v>
      </c>
    </row>
    <row r="39" spans="1:9" ht="12.75">
      <c r="A39" s="23" t="s">
        <v>33</v>
      </c>
      <c r="B39" s="4">
        <v>243</v>
      </c>
      <c r="C39" s="16">
        <v>805</v>
      </c>
      <c r="D39" s="18">
        <f>B39/C39</f>
        <v>0.3018633540372671</v>
      </c>
      <c r="E39" s="45" t="str">
        <f>IF(D39&gt;=21.6%,"YES","NO")</f>
        <v>YES</v>
      </c>
      <c r="F39" s="3">
        <v>48</v>
      </c>
      <c r="G39" s="17">
        <v>191</v>
      </c>
      <c r="H39" s="18">
        <f>+F39/G39</f>
        <v>0.2513089005235602</v>
      </c>
      <c r="I39" s="19" t="str">
        <f>IF(H39&gt;=21.6%,"YES","NO")</f>
        <v>YES</v>
      </c>
    </row>
    <row r="40" spans="1:9" ht="13.5" thickBot="1">
      <c r="A40" s="3"/>
      <c r="B40" s="17"/>
      <c r="C40" s="17"/>
      <c r="D40" s="17"/>
      <c r="E40" s="17"/>
      <c r="F40" s="3"/>
      <c r="G40" s="17"/>
      <c r="H40" s="17"/>
      <c r="I40" s="24"/>
    </row>
    <row r="41" spans="1:9" ht="14.25" thickBot="1" thickTop="1">
      <c r="A41" s="44" t="s">
        <v>0</v>
      </c>
      <c r="B41" s="41">
        <f>SUM(B8:B39)</f>
        <v>26106</v>
      </c>
      <c r="C41" s="41">
        <f>SUM(C8:C39)</f>
        <v>100266</v>
      </c>
      <c r="D41" s="40">
        <f>B41/C41</f>
        <v>0.26036742265573576</v>
      </c>
      <c r="E41" s="43" t="str">
        <f>IF(D41&gt;=21.6%,"YES","NO")</f>
        <v>YES</v>
      </c>
      <c r="F41" s="42">
        <f>SUM(F8:F39)</f>
        <v>24075</v>
      </c>
      <c r="G41" s="41">
        <f>SUM(G8:G39)</f>
        <v>93371</v>
      </c>
      <c r="H41" s="40">
        <f>F41/G41</f>
        <v>0.2578423707575157</v>
      </c>
      <c r="I41" s="39" t="str">
        <f>IF(H41&gt;=21.6%,"YES","NO")</f>
        <v>YES</v>
      </c>
    </row>
    <row r="43" spans="1:8" s="7" customFormat="1" ht="12.75">
      <c r="A43" s="1" t="s">
        <v>35</v>
      </c>
      <c r="D43" s="6">
        <v>0.237</v>
      </c>
      <c r="H43" s="6">
        <v>0.24</v>
      </c>
    </row>
  </sheetData>
  <sheetProtection/>
  <mergeCells count="9">
    <mergeCell ref="F4:I4"/>
    <mergeCell ref="B4:E4"/>
    <mergeCell ref="A4:A6"/>
    <mergeCell ref="A1:I1"/>
    <mergeCell ref="A2:I2"/>
    <mergeCell ref="I5:I6"/>
    <mergeCell ref="D5:D6"/>
    <mergeCell ref="H5:H6"/>
    <mergeCell ref="E5:E6"/>
  </mergeCells>
  <printOptions/>
  <pageMargins left="0.45" right="0.2" top="0.5" bottom="0" header="0.3" footer="0.0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Simmons, Kelly (WDA)</cp:lastModifiedBy>
  <cp:lastPrinted>2013-12-02T14:21:05Z</cp:lastPrinted>
  <dcterms:created xsi:type="dcterms:W3CDTF">2011-10-13T14:09:16Z</dcterms:created>
  <dcterms:modified xsi:type="dcterms:W3CDTF">2016-04-01T19:48:27Z</dcterms:modified>
  <cp:category/>
  <cp:version/>
  <cp:contentType/>
  <cp:contentStatus/>
</cp:coreProperties>
</file>