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<sst xmlns="http://schemas.openxmlformats.org/spreadsheetml/2006/main" count="56" uniqueCount="50">
  <si>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MICHIGAN COMMUNITY COLLEGES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</si>
  <si>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</si>
  <si>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</si>
  <si>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</si>
  <si>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</si>
  <si>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</si>
  <si>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</si>
  <si>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</si>
  <si>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</si>
  <si>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</si>
  <si>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</si>
  <si>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</si>
  <si>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</si>
  <si>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</si>
  <si>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</si>
  <si>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</si>
  <si>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</si>
  <si>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</si>
  <si>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</si>
  <si>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</si>
  <si>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</si>
  <si>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</si>
  <si>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</si>
  <si>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</si>
  <si>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</si>
  <si>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</si>
  <si>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</si>
  <si>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</si>
  <si>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</si>
  <si>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</si>
  <si>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</si>
  <si>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LSSU</t>
  </si>
  <si>
    <t>Left Postsecondary</t>
  </si>
  <si>
    <t>Credential</t>
  </si>
  <si>
    <t>Degree</t>
  </si>
  <si>
    <t>Performance</t>
  </si>
  <si>
    <t>Level</t>
  </si>
  <si>
    <t>Community</t>
  </si>
  <si>
    <t>College</t>
  </si>
  <si>
    <t>Certificate</t>
  </si>
  <si>
    <t>TOTAL</t>
  </si>
  <si>
    <t>EXPECTED LEVEL</t>
  </si>
  <si>
    <t>Met, Exceeded or Within 90% (26.10%) of Expected Level</t>
  </si>
  <si>
    <t>2012-13</t>
  </si>
  <si>
    <t>2013-14</t>
  </si>
  <si>
    <t>Not Submitted</t>
  </si>
  <si>
    <t>Met, Exceeded or Within 90% (27%) of Expected Level</t>
  </si>
  <si>
    <t>2P1:  CERTFICATE, CREDENTIAL, OR DEGREE, 2013-14</t>
  </si>
  <si>
    <t>243</t>
  </si>
  <si>
    <t>Errors in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</si>
</sst>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Continuous"/>
    </xf>
    <xf numFmtId="0" fontId="0" fillId="0" borderId="0" xfId="0" applyFont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48" fillId="0" borderId="0" xfId="0" applyNumberFormat="1" applyFont="1" applyAlignment="1">
      <alignment vertical="top" wrapText="1"/>
    </xf>
    <xf numFmtId="3" fontId="48" fillId="0" borderId="0" xfId="0" applyNumberFormat="1" applyFont="1" applyBorder="1" applyAlignment="1">
      <alignment vertical="top" wrapText="1"/>
    </xf>
    <xf numFmtId="10" fontId="47" fillId="0" borderId="0" xfId="0" applyNumberFormat="1" applyFont="1" applyAlignment="1">
      <alignment/>
    </xf>
    <xf numFmtId="3" fontId="49" fillId="0" borderId="0" xfId="0" applyNumberFormat="1" applyFont="1" applyAlignment="1">
      <alignment vertical="top" wrapText="1"/>
    </xf>
    <xf numFmtId="10" fontId="50" fillId="0" borderId="0" xfId="0" applyNumberFormat="1" applyFont="1" applyAlignment="1">
      <alignment/>
    </xf>
    <xf numFmtId="0" fontId="25" fillId="0" borderId="0" xfId="0" applyFont="1" applyAlignment="1">
      <alignment/>
    </xf>
    <xf numFmtId="3" fontId="50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3" fontId="50" fillId="0" borderId="12" xfId="0" applyNumberFormat="1" applyFont="1" applyBorder="1" applyAlignment="1">
      <alignment/>
    </xf>
    <xf numFmtId="10" fontId="5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51" fillId="0" borderId="0" xfId="0" applyNumberFormat="1" applyFont="1" applyAlignment="1">
      <alignment horizontal="right"/>
    </xf>
    <xf numFmtId="10" fontId="51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3" fontId="53" fillId="0" borderId="0" xfId="0" applyNumberFormat="1" applyFont="1" applyAlignment="1">
      <alignment horizontal="centerContinuous"/>
    </xf>
    <xf numFmtId="0" fontId="53" fillId="0" borderId="0" xfId="0" applyFont="1" applyAlignment="1">
      <alignment horizontal="centerContinuous"/>
    </xf>
    <xf numFmtId="3" fontId="54" fillId="0" borderId="0" xfId="0" applyNumberFormat="1" applyFont="1" applyAlignment="1">
      <alignment horizontal="centerContinuous" wrapText="1"/>
    </xf>
    <xf numFmtId="10" fontId="55" fillId="0" borderId="0" xfId="0" applyNumberFormat="1" applyFont="1" applyAlignment="1">
      <alignment horizontal="centerContinuous"/>
    </xf>
    <xf numFmtId="0" fontId="55" fillId="0" borderId="0" xfId="0" applyFont="1" applyAlignment="1">
      <alignment horizontal="centerContinuous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5" fillId="0" borderId="12" xfId="0" applyNumberFormat="1" applyFont="1" applyBorder="1" applyAlignment="1">
      <alignment/>
    </xf>
    <xf numFmtId="0" fontId="46" fillId="0" borderId="0" xfId="0" applyFont="1" applyAlignment="1">
      <alignment horizontal="centerContinuous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R37" sqref="R37"/>
    </sheetView>
  </sheetViews>
  <sheetFormatPr defaultColWidth="9.140625" defaultRowHeight="15"/>
  <cols>
    <col min="1" max="1" width="19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47</v>
      </c>
    </row>
    <row r="3" spans="1:14" s="18" customFormat="1" ht="15.75">
      <c r="A3" s="1"/>
      <c r="B3" s="19" t="s">
        <v>43</v>
      </c>
      <c r="C3" s="19"/>
      <c r="D3" s="19"/>
      <c r="E3" s="19"/>
      <c r="F3" s="19"/>
      <c r="G3" s="19"/>
      <c r="I3" s="19" t="s">
        <v>44</v>
      </c>
      <c r="J3" s="19"/>
      <c r="K3" s="19"/>
      <c r="L3" s="19"/>
      <c r="M3" s="19"/>
      <c r="N3" s="19"/>
    </row>
    <row r="4" spans="1:18" ht="94.5" customHeight="1">
      <c r="A4" s="4" t="s">
        <v>37</v>
      </c>
      <c r="B4" s="5"/>
      <c r="C4" s="5"/>
      <c r="D4" s="5"/>
      <c r="E4" s="5"/>
      <c r="F4" s="5" t="s">
        <v>35</v>
      </c>
      <c r="G4" s="11" t="s">
        <v>42</v>
      </c>
      <c r="I4" s="5"/>
      <c r="J4" s="5"/>
      <c r="K4" s="5"/>
      <c r="L4" s="5"/>
      <c r="M4" s="5" t="s">
        <v>35</v>
      </c>
      <c r="N4" s="11" t="s">
        <v>46</v>
      </c>
      <c r="R4" s="24"/>
    </row>
    <row r="5" spans="1:14" ht="15.75" thickBot="1">
      <c r="A5" s="6" t="s">
        <v>38</v>
      </c>
      <c r="B5" s="7" t="s">
        <v>32</v>
      </c>
      <c r="C5" s="7" t="s">
        <v>39</v>
      </c>
      <c r="D5" s="7" t="s">
        <v>33</v>
      </c>
      <c r="E5" s="7" t="s">
        <v>34</v>
      </c>
      <c r="F5" s="7" t="s">
        <v>36</v>
      </c>
      <c r="G5" s="8"/>
      <c r="I5" s="7" t="s">
        <v>32</v>
      </c>
      <c r="J5" s="7" t="s">
        <v>39</v>
      </c>
      <c r="K5" s="7" t="s">
        <v>33</v>
      </c>
      <c r="L5" s="7" t="s">
        <v>34</v>
      </c>
      <c r="M5" s="7" t="s">
        <v>36</v>
      </c>
      <c r="N5" s="8"/>
    </row>
    <row r="6" spans="1:14" ht="15.75" thickTop="1">
      <c r="A6" s="2" t="s">
        <v>1</v>
      </c>
      <c r="B6" s="21">
        <v>402</v>
      </c>
      <c r="C6" s="21">
        <v>51</v>
      </c>
      <c r="D6" s="21">
        <v>0</v>
      </c>
      <c r="E6" s="21">
        <v>114</v>
      </c>
      <c r="F6" s="9">
        <f>SUM(C6:E6)/B6</f>
        <v>0.41044776119402987</v>
      </c>
      <c r="G6" s="12" t="str">
        <f>IF(F6&gt;25.206%,"YES","NO")</f>
        <v>YES</v>
      </c>
      <c r="I6" s="26">
        <v>317</v>
      </c>
      <c r="J6" s="26">
        <v>17</v>
      </c>
      <c r="K6" s="27">
        <v>0</v>
      </c>
      <c r="L6" s="26">
        <v>126</v>
      </c>
      <c r="M6" s="28">
        <f>SUM(J6:L6)/I6</f>
        <v>0.45110410094637227</v>
      </c>
      <c r="N6" s="12" t="str">
        <f>IF(M6&gt;27%,"YES","NO")</f>
        <v>YES</v>
      </c>
    </row>
    <row r="7" spans="1:14" ht="15">
      <c r="A7" s="2" t="s">
        <v>2</v>
      </c>
      <c r="B7" s="21">
        <v>567</v>
      </c>
      <c r="C7" s="21">
        <v>33</v>
      </c>
      <c r="D7" s="21">
        <v>0</v>
      </c>
      <c r="E7" s="21">
        <v>179</v>
      </c>
      <c r="F7" s="9">
        <f aca="true" t="shared" si="0" ref="F7:F37">SUM(C7:E7)/B7</f>
        <v>0.37389770723104054</v>
      </c>
      <c r="G7" s="12" t="str">
        <f aca="true" t="shared" si="1" ref="G7:G37">IF(F7&gt;25.206%,"YES","NO")</f>
        <v>YES</v>
      </c>
      <c r="I7" s="26">
        <v>577</v>
      </c>
      <c r="J7" s="26">
        <v>20</v>
      </c>
      <c r="K7" s="26">
        <v>0</v>
      </c>
      <c r="L7" s="26">
        <v>214</v>
      </c>
      <c r="M7" s="28">
        <f aca="true" t="shared" si="2" ref="M7:M36">SUM(J7:L7)/I7</f>
        <v>0.4055459272097054</v>
      </c>
      <c r="N7" s="12" t="str">
        <f aca="true" t="shared" si="3" ref="N7:N36">IF(M7&gt;27%,"YES","NO")</f>
        <v>YES</v>
      </c>
    </row>
    <row r="8" spans="1:14" s="18" customFormat="1" ht="15">
      <c r="A8" s="31" t="s">
        <v>3</v>
      </c>
      <c r="B8" s="32">
        <v>3326</v>
      </c>
      <c r="C8" s="32">
        <v>47</v>
      </c>
      <c r="D8" s="32">
        <v>20</v>
      </c>
      <c r="E8" s="32">
        <v>473</v>
      </c>
      <c r="F8" s="33">
        <f t="shared" si="0"/>
        <v>0.1623571858087793</v>
      </c>
      <c r="G8" s="25" t="str">
        <f t="shared" si="1"/>
        <v>NO</v>
      </c>
      <c r="I8" s="29">
        <v>2890</v>
      </c>
      <c r="J8" s="29">
        <v>45</v>
      </c>
      <c r="K8" s="29">
        <v>10</v>
      </c>
      <c r="L8" s="29">
        <v>570</v>
      </c>
      <c r="M8" s="30">
        <f t="shared" si="2"/>
        <v>0.21626297577854672</v>
      </c>
      <c r="N8" s="25" t="str">
        <f t="shared" si="3"/>
        <v>NO</v>
      </c>
    </row>
    <row r="9" spans="1:14" s="18" customFormat="1" ht="15">
      <c r="A9" s="31" t="s">
        <v>4</v>
      </c>
      <c r="B9" s="32">
        <v>2836</v>
      </c>
      <c r="C9" s="32">
        <v>128</v>
      </c>
      <c r="D9" s="32">
        <v>0</v>
      </c>
      <c r="E9" s="32">
        <v>512</v>
      </c>
      <c r="F9" s="33">
        <f t="shared" si="0"/>
        <v>0.22566995768688294</v>
      </c>
      <c r="G9" s="25" t="str">
        <f t="shared" si="1"/>
        <v>NO</v>
      </c>
      <c r="I9" s="29">
        <v>2738</v>
      </c>
      <c r="J9" s="29">
        <v>91</v>
      </c>
      <c r="K9" s="29">
        <v>0</v>
      </c>
      <c r="L9" s="29">
        <v>485</v>
      </c>
      <c r="M9" s="30">
        <f t="shared" si="2"/>
        <v>0.21037253469685901</v>
      </c>
      <c r="N9" s="25" t="str">
        <f t="shared" si="3"/>
        <v>NO</v>
      </c>
    </row>
    <row r="10" spans="1:14" ht="15">
      <c r="A10" s="2" t="s">
        <v>5</v>
      </c>
      <c r="B10" s="21">
        <v>170</v>
      </c>
      <c r="C10" s="21">
        <v>22</v>
      </c>
      <c r="D10" s="21">
        <v>0</v>
      </c>
      <c r="E10" s="21">
        <v>49</v>
      </c>
      <c r="F10" s="9">
        <f t="shared" si="0"/>
        <v>0.4176470588235294</v>
      </c>
      <c r="G10" s="12" t="str">
        <f t="shared" si="1"/>
        <v>YES</v>
      </c>
      <c r="I10" s="26">
        <v>71</v>
      </c>
      <c r="J10" s="26">
        <v>13</v>
      </c>
      <c r="K10" s="26">
        <v>0</v>
      </c>
      <c r="L10" s="26">
        <v>37</v>
      </c>
      <c r="M10" s="28">
        <f t="shared" si="2"/>
        <v>0.704225352112676</v>
      </c>
      <c r="N10" s="12" t="str">
        <f t="shared" si="3"/>
        <v>YES</v>
      </c>
    </row>
    <row r="11" spans="1:14" ht="15">
      <c r="A11" s="2" t="s">
        <v>6</v>
      </c>
      <c r="B11" s="21">
        <v>316</v>
      </c>
      <c r="C11" s="21">
        <v>96</v>
      </c>
      <c r="D11" s="21">
        <v>0</v>
      </c>
      <c r="E11" s="21">
        <v>80</v>
      </c>
      <c r="F11" s="9">
        <f t="shared" si="0"/>
        <v>0.5569620253164557</v>
      </c>
      <c r="G11" s="12" t="str">
        <f t="shared" si="1"/>
        <v>YES</v>
      </c>
      <c r="I11" s="26">
        <v>289</v>
      </c>
      <c r="J11" s="26">
        <v>60</v>
      </c>
      <c r="K11" s="26">
        <v>0</v>
      </c>
      <c r="L11" s="26">
        <v>103</v>
      </c>
      <c r="M11" s="28">
        <f t="shared" si="2"/>
        <v>0.5640138408304498</v>
      </c>
      <c r="N11" s="12" t="str">
        <f t="shared" si="3"/>
        <v>YES</v>
      </c>
    </row>
    <row r="12" spans="1:14" ht="15">
      <c r="A12" s="2" t="s">
        <v>7</v>
      </c>
      <c r="B12" s="21">
        <v>1530</v>
      </c>
      <c r="C12" s="21">
        <v>103</v>
      </c>
      <c r="D12" s="21">
        <v>0</v>
      </c>
      <c r="E12" s="21">
        <v>502</v>
      </c>
      <c r="F12" s="9">
        <f t="shared" si="0"/>
        <v>0.3954248366013072</v>
      </c>
      <c r="G12" s="12" t="str">
        <f t="shared" si="1"/>
        <v>YES</v>
      </c>
      <c r="I12" s="26">
        <v>1454</v>
      </c>
      <c r="J12" s="26">
        <v>59</v>
      </c>
      <c r="K12" s="26">
        <v>0</v>
      </c>
      <c r="L12" s="26">
        <v>443</v>
      </c>
      <c r="M12" s="28">
        <f t="shared" si="2"/>
        <v>0.3452544704264099</v>
      </c>
      <c r="N12" s="12" t="str">
        <f t="shared" si="3"/>
        <v>YES</v>
      </c>
    </row>
    <row r="13" spans="1:14" ht="15">
      <c r="A13" s="2" t="s">
        <v>8</v>
      </c>
      <c r="B13" s="21">
        <v>3009</v>
      </c>
      <c r="C13" s="21">
        <v>67</v>
      </c>
      <c r="D13" s="21">
        <v>0</v>
      </c>
      <c r="E13" s="21">
        <v>854</v>
      </c>
      <c r="F13" s="9">
        <f t="shared" si="0"/>
        <v>0.30608175473579263</v>
      </c>
      <c r="G13" s="12" t="str">
        <f t="shared" si="1"/>
        <v>YES</v>
      </c>
      <c r="I13" s="26">
        <v>1925</v>
      </c>
      <c r="J13" s="26">
        <v>22</v>
      </c>
      <c r="K13" s="26">
        <v>0</v>
      </c>
      <c r="L13" s="26">
        <v>511</v>
      </c>
      <c r="M13" s="28">
        <f t="shared" si="2"/>
        <v>0.2768831168831169</v>
      </c>
      <c r="N13" s="12" t="str">
        <f t="shared" si="3"/>
        <v>YES</v>
      </c>
    </row>
    <row r="14" spans="1:14" s="18" customFormat="1" ht="15">
      <c r="A14" s="31" t="s">
        <v>9</v>
      </c>
      <c r="B14" s="32">
        <v>1371</v>
      </c>
      <c r="C14" s="32">
        <v>51</v>
      </c>
      <c r="D14" s="32">
        <v>0</v>
      </c>
      <c r="E14" s="32">
        <v>290</v>
      </c>
      <c r="F14" s="33">
        <f t="shared" si="0"/>
        <v>0.2487235594456601</v>
      </c>
      <c r="G14" s="25" t="str">
        <f t="shared" si="1"/>
        <v>NO</v>
      </c>
      <c r="I14" s="29">
        <v>1202</v>
      </c>
      <c r="J14" s="29">
        <v>22</v>
      </c>
      <c r="K14" s="29">
        <v>0</v>
      </c>
      <c r="L14" s="29">
        <v>265</v>
      </c>
      <c r="M14" s="30">
        <f t="shared" si="2"/>
        <v>0.23876871880199668</v>
      </c>
      <c r="N14" s="25" t="str">
        <f t="shared" si="3"/>
        <v>NO</v>
      </c>
    </row>
    <row r="15" spans="1:14" ht="15">
      <c r="A15" s="2" t="s">
        <v>10</v>
      </c>
      <c r="B15" s="21">
        <v>1368</v>
      </c>
      <c r="C15" s="21">
        <v>106</v>
      </c>
      <c r="D15" s="21">
        <v>9</v>
      </c>
      <c r="E15" s="21">
        <v>404</v>
      </c>
      <c r="F15" s="9">
        <f t="shared" si="0"/>
        <v>0.3793859649122807</v>
      </c>
      <c r="G15" s="12" t="str">
        <f t="shared" si="1"/>
        <v>YES</v>
      </c>
      <c r="I15" s="26">
        <v>1380</v>
      </c>
      <c r="J15" s="26">
        <v>107</v>
      </c>
      <c r="K15" s="26">
        <v>8</v>
      </c>
      <c r="L15" s="26">
        <v>364</v>
      </c>
      <c r="M15" s="28">
        <f t="shared" si="2"/>
        <v>0.3471014492753623</v>
      </c>
      <c r="N15" s="12" t="str">
        <f t="shared" si="3"/>
        <v>YES</v>
      </c>
    </row>
    <row r="16" spans="1:14" ht="15">
      <c r="A16" s="2" t="s">
        <v>11</v>
      </c>
      <c r="B16" s="21">
        <v>1482</v>
      </c>
      <c r="C16" s="21">
        <v>93</v>
      </c>
      <c r="D16" s="21">
        <v>0</v>
      </c>
      <c r="E16" s="21">
        <v>304</v>
      </c>
      <c r="F16" s="9">
        <f t="shared" si="0"/>
        <v>0.26788124156545207</v>
      </c>
      <c r="G16" s="12" t="str">
        <f t="shared" si="1"/>
        <v>YES</v>
      </c>
      <c r="I16" s="26">
        <v>1302</v>
      </c>
      <c r="J16" s="26">
        <v>74</v>
      </c>
      <c r="K16" s="26">
        <v>0</v>
      </c>
      <c r="L16" s="26">
        <v>278</v>
      </c>
      <c r="M16" s="28">
        <f t="shared" si="2"/>
        <v>0.27035330261136714</v>
      </c>
      <c r="N16" s="12" t="str">
        <f t="shared" si="3"/>
        <v>YES</v>
      </c>
    </row>
    <row r="17" spans="1:14" ht="15">
      <c r="A17" s="2" t="s">
        <v>12</v>
      </c>
      <c r="B17" s="21">
        <v>306</v>
      </c>
      <c r="C17" s="21">
        <v>109</v>
      </c>
      <c r="D17" s="21">
        <v>0</v>
      </c>
      <c r="E17" s="21">
        <v>92</v>
      </c>
      <c r="F17" s="9">
        <f t="shared" si="0"/>
        <v>0.6568627450980392</v>
      </c>
      <c r="G17" s="12" t="str">
        <f t="shared" si="1"/>
        <v>YES</v>
      </c>
      <c r="I17" s="26">
        <v>332</v>
      </c>
      <c r="J17" s="26">
        <v>95</v>
      </c>
      <c r="K17" s="26">
        <v>0</v>
      </c>
      <c r="L17" s="26">
        <v>119</v>
      </c>
      <c r="M17" s="28">
        <f t="shared" si="2"/>
        <v>0.6445783132530121</v>
      </c>
      <c r="N17" s="12" t="str">
        <f t="shared" si="3"/>
        <v>YES</v>
      </c>
    </row>
    <row r="18" spans="1:14" ht="15">
      <c r="A18" s="2" t="s">
        <v>13</v>
      </c>
      <c r="B18" s="21">
        <v>58</v>
      </c>
      <c r="C18" s="21">
        <v>0</v>
      </c>
      <c r="D18" s="21">
        <v>0</v>
      </c>
      <c r="E18" s="21">
        <v>23</v>
      </c>
      <c r="F18" s="9">
        <f t="shared" si="0"/>
        <v>0.39655172413793105</v>
      </c>
      <c r="G18" s="12" t="str">
        <f t="shared" si="1"/>
        <v>YES</v>
      </c>
      <c r="I18" s="26">
        <v>661</v>
      </c>
      <c r="J18" s="26">
        <v>18</v>
      </c>
      <c r="K18" s="26">
        <v>5</v>
      </c>
      <c r="L18" s="26">
        <v>152</v>
      </c>
      <c r="M18" s="28">
        <f t="shared" si="2"/>
        <v>0.264750378214826</v>
      </c>
      <c r="N18" s="12" t="str">
        <f t="shared" si="3"/>
        <v>NO</v>
      </c>
    </row>
    <row r="19" spans="1:14" ht="15">
      <c r="A19" s="2" t="s">
        <v>14</v>
      </c>
      <c r="B19" s="21">
        <v>2662</v>
      </c>
      <c r="C19" s="21">
        <v>238</v>
      </c>
      <c r="D19" s="21">
        <v>0</v>
      </c>
      <c r="E19" s="21">
        <v>547</v>
      </c>
      <c r="F19" s="9">
        <f t="shared" si="0"/>
        <v>0.2948910593538693</v>
      </c>
      <c r="G19" s="12" t="str">
        <f t="shared" si="1"/>
        <v>YES</v>
      </c>
      <c r="I19" s="26">
        <v>2729</v>
      </c>
      <c r="J19" s="26">
        <v>357</v>
      </c>
      <c r="K19" s="26">
        <v>0</v>
      </c>
      <c r="L19" s="26">
        <v>516</v>
      </c>
      <c r="M19" s="28">
        <f t="shared" si="2"/>
        <v>0.3198973983144009</v>
      </c>
      <c r="N19" s="12" t="str">
        <f t="shared" si="3"/>
        <v>YES</v>
      </c>
    </row>
    <row r="20" spans="1:14" ht="15">
      <c r="A20" s="2" t="s">
        <v>15</v>
      </c>
      <c r="B20" s="21">
        <v>2489</v>
      </c>
      <c r="C20" s="21">
        <v>51</v>
      </c>
      <c r="D20" s="21">
        <v>0</v>
      </c>
      <c r="E20" s="21">
        <v>952</v>
      </c>
      <c r="F20" s="9">
        <f t="shared" si="0"/>
        <v>0.40297308155885897</v>
      </c>
      <c r="G20" s="12" t="str">
        <f t="shared" si="1"/>
        <v>YES</v>
      </c>
      <c r="I20" s="26">
        <v>1889</v>
      </c>
      <c r="J20" s="26">
        <v>49</v>
      </c>
      <c r="K20" s="26">
        <v>0</v>
      </c>
      <c r="L20" s="26">
        <v>827</v>
      </c>
      <c r="M20" s="28">
        <f t="shared" si="2"/>
        <v>0.4637374272101641</v>
      </c>
      <c r="N20" s="12" t="str">
        <f t="shared" si="3"/>
        <v>YES</v>
      </c>
    </row>
    <row r="21" spans="1:14" ht="15">
      <c r="A21" s="2" t="s">
        <v>16</v>
      </c>
      <c r="B21" s="21">
        <v>625</v>
      </c>
      <c r="C21" s="21">
        <v>14</v>
      </c>
      <c r="D21" s="21">
        <v>37</v>
      </c>
      <c r="E21" s="21">
        <v>176</v>
      </c>
      <c r="F21" s="9">
        <f t="shared" si="0"/>
        <v>0.3632</v>
      </c>
      <c r="G21" s="12" t="str">
        <f t="shared" si="1"/>
        <v>YES</v>
      </c>
      <c r="I21" s="26">
        <v>475</v>
      </c>
      <c r="J21" s="26">
        <v>23</v>
      </c>
      <c r="K21" s="26">
        <v>29</v>
      </c>
      <c r="L21" s="26">
        <v>132</v>
      </c>
      <c r="M21" s="28">
        <f t="shared" si="2"/>
        <v>0.3873684210526316</v>
      </c>
      <c r="N21" s="12" t="str">
        <f t="shared" si="3"/>
        <v>YES</v>
      </c>
    </row>
    <row r="22" spans="1:14" ht="15">
      <c r="A22" s="2" t="s">
        <v>17</v>
      </c>
      <c r="B22" s="21">
        <v>483</v>
      </c>
      <c r="C22" s="21">
        <v>15</v>
      </c>
      <c r="D22" s="21">
        <v>0</v>
      </c>
      <c r="E22" s="21">
        <v>151</v>
      </c>
      <c r="F22" s="9">
        <f t="shared" si="0"/>
        <v>0.34368530020703936</v>
      </c>
      <c r="G22" s="12" t="str">
        <f t="shared" si="1"/>
        <v>YES</v>
      </c>
      <c r="I22" s="26">
        <v>504</v>
      </c>
      <c r="J22" s="26">
        <v>15</v>
      </c>
      <c r="K22" s="26">
        <v>0</v>
      </c>
      <c r="L22" s="26">
        <v>177</v>
      </c>
      <c r="M22" s="28">
        <f t="shared" si="2"/>
        <v>0.38095238095238093</v>
      </c>
      <c r="N22" s="12" t="str">
        <f t="shared" si="3"/>
        <v>YES</v>
      </c>
    </row>
    <row r="23" spans="1:14" ht="15">
      <c r="A23" s="2" t="s">
        <v>18</v>
      </c>
      <c r="B23" s="21">
        <v>296</v>
      </c>
      <c r="C23" s="21">
        <v>31</v>
      </c>
      <c r="D23" s="21">
        <v>8</v>
      </c>
      <c r="E23" s="21">
        <v>73</v>
      </c>
      <c r="F23" s="9">
        <f t="shared" si="0"/>
        <v>0.3783783783783784</v>
      </c>
      <c r="G23" s="12" t="str">
        <f t="shared" si="1"/>
        <v>YES</v>
      </c>
      <c r="I23" s="26">
        <v>296</v>
      </c>
      <c r="J23" s="26">
        <v>33</v>
      </c>
      <c r="K23" s="26">
        <v>7</v>
      </c>
      <c r="L23" s="26">
        <v>57</v>
      </c>
      <c r="M23" s="28">
        <f t="shared" si="2"/>
        <v>0.3277027027027027</v>
      </c>
      <c r="N23" s="12" t="str">
        <f t="shared" si="3"/>
        <v>YES</v>
      </c>
    </row>
    <row r="24" spans="1:14" s="18" customFormat="1" ht="15">
      <c r="A24" s="31" t="s">
        <v>19</v>
      </c>
      <c r="B24" s="32">
        <v>872</v>
      </c>
      <c r="C24" s="32">
        <v>24</v>
      </c>
      <c r="D24" s="32">
        <v>12</v>
      </c>
      <c r="E24" s="32">
        <v>244</v>
      </c>
      <c r="F24" s="33">
        <f t="shared" si="0"/>
        <v>0.3211009174311927</v>
      </c>
      <c r="G24" s="25" t="str">
        <f t="shared" si="1"/>
        <v>YES</v>
      </c>
      <c r="I24" s="29">
        <v>801</v>
      </c>
      <c r="J24" s="29">
        <v>20</v>
      </c>
      <c r="K24" s="29">
        <v>33</v>
      </c>
      <c r="L24" s="29">
        <v>132</v>
      </c>
      <c r="M24" s="30">
        <f t="shared" si="2"/>
        <v>0.23096129837702872</v>
      </c>
      <c r="N24" s="25" t="str">
        <f t="shared" si="3"/>
        <v>NO</v>
      </c>
    </row>
    <row r="25" spans="1:14" s="18" customFormat="1" ht="15">
      <c r="A25" s="31" t="s">
        <v>20</v>
      </c>
      <c r="B25" s="32">
        <v>496</v>
      </c>
      <c r="C25" s="32">
        <v>35</v>
      </c>
      <c r="D25" s="32">
        <v>11</v>
      </c>
      <c r="E25" s="32">
        <v>48</v>
      </c>
      <c r="F25" s="33">
        <f t="shared" si="0"/>
        <v>0.18951612903225806</v>
      </c>
      <c r="G25" s="25" t="str">
        <f t="shared" si="1"/>
        <v>NO</v>
      </c>
      <c r="I25" s="29">
        <v>326</v>
      </c>
      <c r="J25" s="29">
        <v>12</v>
      </c>
      <c r="K25" s="29">
        <v>15</v>
      </c>
      <c r="L25" s="29">
        <v>37</v>
      </c>
      <c r="M25" s="30">
        <f t="shared" si="2"/>
        <v>0.19631901840490798</v>
      </c>
      <c r="N25" s="25" t="str">
        <f t="shared" si="3"/>
        <v>NO</v>
      </c>
    </row>
    <row r="26" spans="1:14" s="18" customFormat="1" ht="15">
      <c r="A26" s="31" t="s">
        <v>21</v>
      </c>
      <c r="B26" s="32">
        <v>800</v>
      </c>
      <c r="C26" s="32">
        <v>48</v>
      </c>
      <c r="D26" s="32">
        <v>0</v>
      </c>
      <c r="E26" s="32">
        <v>255</v>
      </c>
      <c r="F26" s="33">
        <f t="shared" si="0"/>
        <v>0.37875</v>
      </c>
      <c r="G26" s="25" t="str">
        <f t="shared" si="1"/>
        <v>YES</v>
      </c>
      <c r="I26" s="29">
        <v>1082</v>
      </c>
      <c r="J26" s="29">
        <v>46</v>
      </c>
      <c r="K26" s="29">
        <v>0</v>
      </c>
      <c r="L26" s="29">
        <v>226</v>
      </c>
      <c r="M26" s="30">
        <f t="shared" si="2"/>
        <v>0.2513863216266174</v>
      </c>
      <c r="N26" s="25" t="str">
        <f t="shared" si="3"/>
        <v>NO</v>
      </c>
    </row>
    <row r="27" spans="1:14" s="18" customFormat="1" ht="15">
      <c r="A27" s="31" t="s">
        <v>22</v>
      </c>
      <c r="B27" s="32">
        <v>5880</v>
      </c>
      <c r="C27" s="32">
        <v>132</v>
      </c>
      <c r="D27" s="32">
        <v>156</v>
      </c>
      <c r="E27" s="32">
        <v>590</v>
      </c>
      <c r="F27" s="33">
        <f t="shared" si="0"/>
        <v>0.14931972789115647</v>
      </c>
      <c r="G27" s="25" t="str">
        <f t="shared" si="1"/>
        <v>NO</v>
      </c>
      <c r="I27" s="29">
        <v>2602</v>
      </c>
      <c r="J27" s="29">
        <v>73</v>
      </c>
      <c r="K27" s="29">
        <v>85</v>
      </c>
      <c r="L27" s="29">
        <v>346</v>
      </c>
      <c r="M27" s="30">
        <f t="shared" si="2"/>
        <v>0.19369715603382015</v>
      </c>
      <c r="N27" s="25" t="str">
        <f t="shared" si="3"/>
        <v>NO</v>
      </c>
    </row>
    <row r="28" spans="1:14" ht="15">
      <c r="A28" s="2" t="s">
        <v>23</v>
      </c>
      <c r="B28" s="21">
        <v>686</v>
      </c>
      <c r="C28" s="21">
        <v>57</v>
      </c>
      <c r="D28" s="21">
        <v>0</v>
      </c>
      <c r="E28" s="21">
        <v>248</v>
      </c>
      <c r="F28" s="9">
        <f t="shared" si="0"/>
        <v>0.4446064139941691</v>
      </c>
      <c r="G28" s="12" t="str">
        <f t="shared" si="1"/>
        <v>YES</v>
      </c>
      <c r="I28" s="26">
        <v>606</v>
      </c>
      <c r="J28" s="26">
        <v>45</v>
      </c>
      <c r="K28" s="26">
        <v>0</v>
      </c>
      <c r="L28" s="26">
        <v>221</v>
      </c>
      <c r="M28" s="28">
        <f t="shared" si="2"/>
        <v>0.4389438943894389</v>
      </c>
      <c r="N28" s="12" t="str">
        <f t="shared" si="3"/>
        <v>YES</v>
      </c>
    </row>
    <row r="29" spans="1:14" ht="15">
      <c r="A29" s="2" t="s">
        <v>24</v>
      </c>
      <c r="B29" s="21">
        <v>1518</v>
      </c>
      <c r="C29" s="21">
        <v>67</v>
      </c>
      <c r="D29" s="21">
        <v>0</v>
      </c>
      <c r="E29" s="21">
        <v>502</v>
      </c>
      <c r="F29" s="9">
        <f>SUM(C29:E29)/B29</f>
        <v>0.37483530961791833</v>
      </c>
      <c r="G29" s="12" t="str">
        <f t="shared" si="1"/>
        <v>YES</v>
      </c>
      <c r="I29" s="26">
        <v>1372</v>
      </c>
      <c r="J29" s="26">
        <v>82</v>
      </c>
      <c r="K29" s="26">
        <v>0</v>
      </c>
      <c r="L29" s="26">
        <v>437</v>
      </c>
      <c r="M29" s="28">
        <f t="shared" si="2"/>
        <v>0.3782798833819242</v>
      </c>
      <c r="N29" s="12" t="str">
        <f t="shared" si="3"/>
        <v>YES</v>
      </c>
    </row>
    <row r="30" spans="1:14" ht="15">
      <c r="A30" s="2" t="s">
        <v>25</v>
      </c>
      <c r="B30" s="21">
        <v>456</v>
      </c>
      <c r="C30" s="21">
        <v>28</v>
      </c>
      <c r="D30" s="21">
        <v>0</v>
      </c>
      <c r="E30" s="21">
        <v>145</v>
      </c>
      <c r="F30" s="9">
        <f t="shared" si="0"/>
        <v>0.3793859649122807</v>
      </c>
      <c r="G30" s="12" t="str">
        <f t="shared" si="1"/>
        <v>YES</v>
      </c>
      <c r="I30" s="26">
        <v>409</v>
      </c>
      <c r="J30" s="26">
        <v>22</v>
      </c>
      <c r="K30" s="26">
        <v>0</v>
      </c>
      <c r="L30" s="26">
        <v>147</v>
      </c>
      <c r="M30" s="28">
        <f t="shared" si="2"/>
        <v>0.4132029339853301</v>
      </c>
      <c r="N30" s="12" t="str">
        <f t="shared" si="3"/>
        <v>YES</v>
      </c>
    </row>
    <row r="31" spans="1:14" s="18" customFormat="1" ht="15">
      <c r="A31" s="31" t="s">
        <v>26</v>
      </c>
      <c r="B31" s="32">
        <v>2549</v>
      </c>
      <c r="C31" s="32">
        <v>294</v>
      </c>
      <c r="D31" s="32">
        <v>8</v>
      </c>
      <c r="E31" s="32">
        <v>387</v>
      </c>
      <c r="F31" s="33">
        <f t="shared" si="0"/>
        <v>0.2703020792467634</v>
      </c>
      <c r="G31" s="25" t="str">
        <f t="shared" si="1"/>
        <v>YES</v>
      </c>
      <c r="I31" s="29">
        <v>2446</v>
      </c>
      <c r="J31" s="29">
        <v>285</v>
      </c>
      <c r="K31" s="29">
        <v>0</v>
      </c>
      <c r="L31" s="29">
        <v>304</v>
      </c>
      <c r="M31" s="30">
        <f t="shared" si="2"/>
        <v>0.24080130825838103</v>
      </c>
      <c r="N31" s="25" t="str">
        <f t="shared" si="3"/>
        <v>NO</v>
      </c>
    </row>
    <row r="32" spans="1:14" ht="15">
      <c r="A32" s="2" t="s">
        <v>27</v>
      </c>
      <c r="B32" s="21">
        <v>2992</v>
      </c>
      <c r="C32" s="21">
        <v>495</v>
      </c>
      <c r="D32" s="21">
        <v>133</v>
      </c>
      <c r="E32" s="21">
        <v>687</v>
      </c>
      <c r="F32" s="9">
        <f t="shared" si="0"/>
        <v>0.4395053475935829</v>
      </c>
      <c r="G32" s="12" t="str">
        <f t="shared" si="1"/>
        <v>YES</v>
      </c>
      <c r="I32" s="26">
        <v>3177</v>
      </c>
      <c r="J32" s="26">
        <v>945</v>
      </c>
      <c r="K32" s="26">
        <v>99</v>
      </c>
      <c r="L32" s="26">
        <v>364</v>
      </c>
      <c r="M32" s="28">
        <f t="shared" si="2"/>
        <v>0.4431853950267548</v>
      </c>
      <c r="N32" s="12" t="str">
        <f t="shared" si="3"/>
        <v>YES</v>
      </c>
    </row>
    <row r="33" spans="1:14" ht="15">
      <c r="A33" s="2" t="s">
        <v>28</v>
      </c>
      <c r="B33" s="21">
        <v>267</v>
      </c>
      <c r="C33" s="21">
        <v>9</v>
      </c>
      <c r="D33" s="21">
        <v>0</v>
      </c>
      <c r="E33" s="21">
        <v>75</v>
      </c>
      <c r="F33" s="9">
        <f t="shared" si="0"/>
        <v>0.3146067415730337</v>
      </c>
      <c r="G33" s="12" t="str">
        <f t="shared" si="1"/>
        <v>YES</v>
      </c>
      <c r="I33" s="26">
        <v>219</v>
      </c>
      <c r="J33" s="26">
        <v>12</v>
      </c>
      <c r="K33" s="26">
        <v>2</v>
      </c>
      <c r="L33" s="26">
        <v>81</v>
      </c>
      <c r="M33" s="28">
        <f t="shared" si="2"/>
        <v>0.4337899543378995</v>
      </c>
      <c r="N33" s="12" t="str">
        <f t="shared" si="3"/>
        <v>YES</v>
      </c>
    </row>
    <row r="34" spans="1:14" s="40" customFormat="1" ht="15">
      <c r="A34" s="42" t="s">
        <v>29</v>
      </c>
      <c r="B34" s="38">
        <v>35</v>
      </c>
      <c r="C34" s="38">
        <v>12</v>
      </c>
      <c r="D34" s="38">
        <v>0</v>
      </c>
      <c r="E34" s="38">
        <v>19</v>
      </c>
      <c r="F34" s="39">
        <f t="shared" si="0"/>
        <v>0.8857142857142857</v>
      </c>
      <c r="G34" s="41" t="str">
        <f t="shared" si="1"/>
        <v>YES</v>
      </c>
      <c r="I34" s="45" t="s">
        <v>49</v>
      </c>
      <c r="J34" s="45"/>
      <c r="K34" s="45"/>
      <c r="L34" s="45"/>
      <c r="M34" s="46"/>
      <c r="N34" s="47"/>
    </row>
    <row r="35" spans="1:14" ht="15">
      <c r="A35" s="2" t="s">
        <v>30</v>
      </c>
      <c r="B35" s="21">
        <v>242</v>
      </c>
      <c r="C35" s="21">
        <v>0</v>
      </c>
      <c r="D35" s="21">
        <v>0</v>
      </c>
      <c r="E35" s="21">
        <v>145</v>
      </c>
      <c r="F35" s="9">
        <f t="shared" si="0"/>
        <v>0.5991735537190083</v>
      </c>
      <c r="G35" s="12" t="str">
        <f t="shared" si="1"/>
        <v>YES</v>
      </c>
      <c r="I35" s="26">
        <v>208</v>
      </c>
      <c r="J35" s="26">
        <v>0</v>
      </c>
      <c r="K35" s="26">
        <v>0</v>
      </c>
      <c r="L35" s="26">
        <v>78</v>
      </c>
      <c r="M35" s="28">
        <f t="shared" si="2"/>
        <v>0.375</v>
      </c>
      <c r="N35" s="12" t="str">
        <f t="shared" si="3"/>
        <v>YES</v>
      </c>
    </row>
    <row r="36" spans="1:14" s="20" customFormat="1" ht="15">
      <c r="A36" s="10" t="s">
        <v>48</v>
      </c>
      <c r="B36" s="21">
        <v>523</v>
      </c>
      <c r="C36" s="21">
        <v>97</v>
      </c>
      <c r="D36" s="21">
        <v>0</v>
      </c>
      <c r="E36" s="21">
        <v>164</v>
      </c>
      <c r="F36" s="9">
        <f>SUM(C36:E36)/B36</f>
        <v>0.49904397705544934</v>
      </c>
      <c r="G36" s="12" t="str">
        <f>IF(F36&gt;25.206%,"YES","NO")</f>
        <v>YES</v>
      </c>
      <c r="I36" s="48">
        <v>243</v>
      </c>
      <c r="J36" s="48">
        <v>97</v>
      </c>
      <c r="K36" s="48">
        <v>0</v>
      </c>
      <c r="L36" s="48">
        <v>146</v>
      </c>
      <c r="M36" s="49">
        <f t="shared" si="2"/>
        <v>1</v>
      </c>
      <c r="N36" s="37" t="str">
        <f t="shared" si="3"/>
        <v>YES</v>
      </c>
    </row>
    <row r="37" spans="1:14" ht="15">
      <c r="A37" s="10" t="s">
        <v>31</v>
      </c>
      <c r="B37" s="21">
        <v>227</v>
      </c>
      <c r="C37" s="21">
        <v>0</v>
      </c>
      <c r="D37" s="21">
        <v>0</v>
      </c>
      <c r="E37" s="21">
        <v>108</v>
      </c>
      <c r="F37" s="9">
        <f t="shared" si="0"/>
        <v>0.47577092511013214</v>
      </c>
      <c r="G37" s="12" t="str">
        <f t="shared" si="1"/>
        <v>YES</v>
      </c>
      <c r="I37" s="43" t="s">
        <v>45</v>
      </c>
      <c r="J37" s="43"/>
      <c r="K37" s="43"/>
      <c r="L37" s="43"/>
      <c r="M37" s="44"/>
      <c r="N37" s="51"/>
    </row>
    <row r="38" spans="1:12" ht="15.75" thickBot="1">
      <c r="A38" s="8"/>
      <c r="G38" s="8"/>
      <c r="I38" s="22"/>
      <c r="J38" s="22"/>
      <c r="K38" s="22"/>
      <c r="L38" s="22"/>
    </row>
    <row r="39" spans="1:14" ht="16.5" thickBot="1" thickTop="1">
      <c r="A39" s="13" t="s">
        <v>40</v>
      </c>
      <c r="B39" s="14">
        <f>SUM(B1:B37)</f>
        <v>40839</v>
      </c>
      <c r="C39" s="14">
        <f>SUM(C1:C37)</f>
        <v>2553</v>
      </c>
      <c r="D39" s="14">
        <f>SUM(D1:D37)</f>
        <v>394</v>
      </c>
      <c r="E39" s="14">
        <f>SUM(E1:E37)</f>
        <v>9392</v>
      </c>
      <c r="F39" s="50">
        <f>SUM(C39:E39)/B39</f>
        <v>0.3021376625284654</v>
      </c>
      <c r="G39" s="34" t="str">
        <f>IF(F39&gt;25.206%,"YES","NO")</f>
        <v>YES</v>
      </c>
      <c r="I39" s="35">
        <f>SUM(I6:I36)</f>
        <v>34522</v>
      </c>
      <c r="J39" s="35">
        <f>SUM(J6:J36)</f>
        <v>2759</v>
      </c>
      <c r="K39" s="35">
        <f>SUM(K6:K36)</f>
        <v>293</v>
      </c>
      <c r="L39" s="35">
        <f>SUM(L6:L36)</f>
        <v>7895</v>
      </c>
      <c r="M39" s="36">
        <f>SUM(J39:L39)/I39</f>
        <v>0.3171021377672209</v>
      </c>
      <c r="N39" s="34" t="str">
        <f>IF(M39&gt;27%,"YES","NO")</f>
        <v>YES</v>
      </c>
    </row>
    <row r="40" spans="1:13" s="16" customFormat="1" ht="15.75" thickTop="1">
      <c r="A40" s="15" t="s">
        <v>41</v>
      </c>
      <c r="F40" s="17">
        <v>0.29</v>
      </c>
      <c r="I40" s="18"/>
      <c r="J40" s="18"/>
      <c r="K40" s="18"/>
      <c r="L40" s="18"/>
      <c r="M40" s="23">
        <v>0.3</v>
      </c>
    </row>
    <row r="42" ht="15">
      <c r="G42" s="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 (WDA)</cp:lastModifiedBy>
  <cp:lastPrinted>2011-11-29T16:15:45Z</cp:lastPrinted>
  <dcterms:created xsi:type="dcterms:W3CDTF">2011-11-07T15:11:42Z</dcterms:created>
  <dcterms:modified xsi:type="dcterms:W3CDTF">2015-01-09T13:53:48Z</dcterms:modified>
  <cp:category/>
  <cp:version/>
  <cp:contentType/>
  <cp:contentStatus/>
</cp:coreProperties>
</file>