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PI Data\Collections Team\15-16\MSDS\Activity Classification Structure\Published ACS Data Book Tables &amp; Companion\"/>
    </mc:Choice>
  </mc:AlternateContent>
  <bookViews>
    <workbookView xWindow="0" yWindow="0" windowWidth="12255" windowHeight="5895" tabRatio="972"/>
  </bookViews>
  <sheets>
    <sheet name="State Totals" sheetId="32" r:id="rId1"/>
    <sheet name="Alpena" sheetId="27" r:id="rId2"/>
    <sheet name="Bay" sheetId="5" r:id="rId3"/>
    <sheet name="Mott" sheetId="4" r:id="rId4"/>
    <sheet name="Delta" sheetId="28" r:id="rId5"/>
    <sheet name="Glen Oaks" sheetId="29" r:id="rId6"/>
    <sheet name="Gogebic" sheetId="30" r:id="rId7"/>
    <sheet name="Grand Rapids" sheetId="31" r:id="rId8"/>
    <sheet name="HFC" sheetId="15" r:id="rId9"/>
    <sheet name="Jackson" sheetId="6" r:id="rId10"/>
    <sheet name="KVCC" sheetId="7" r:id="rId11"/>
    <sheet name="Kellogg" sheetId="8" r:id="rId12"/>
    <sheet name="Kirtland" sheetId="9" r:id="rId13"/>
    <sheet name="Lake MI" sheetId="10" r:id="rId14"/>
    <sheet name="LCC" sheetId="11" r:id="rId15"/>
    <sheet name="Macomb" sheetId="12" r:id="rId16"/>
    <sheet name="Mid Mich" sheetId="13" r:id="rId17"/>
    <sheet name="Monroe" sheetId="14" r:id="rId18"/>
    <sheet name="Montcalm" sheetId="16" r:id="rId19"/>
    <sheet name="Muskegon" sheetId="17" r:id="rId20"/>
    <sheet name="North Central" sheetId="18" r:id="rId21"/>
    <sheet name="Northwestern" sheetId="19" r:id="rId22"/>
    <sheet name="Oakland" sheetId="20" r:id="rId23"/>
    <sheet name="SC4" sheetId="21" r:id="rId24"/>
    <sheet name="Schoolcraft" sheetId="22" r:id="rId25"/>
    <sheet name="SW" sheetId="23" r:id="rId26"/>
    <sheet name="Washtenaw" sheetId="24" r:id="rId27"/>
    <sheet name="Wayne" sheetId="25" r:id="rId28"/>
    <sheet name="WestShore" sheetId="26" r:id="rId29"/>
  </sheets>
  <definedNames>
    <definedName name="_Regression_Int" localSheetId="1" hidden="1">1</definedName>
    <definedName name="_Regression_Int" localSheetId="2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0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3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xlnm.Print_Area" localSheetId="1">Alpena!$A$1:$P$20</definedName>
    <definedName name="_xlnm.Print_Area" localSheetId="2">Bay!$A$1:$P$20</definedName>
    <definedName name="_xlnm.Print_Area" localSheetId="4">Delta!$A$1:$P$20</definedName>
    <definedName name="_xlnm.Print_Area" localSheetId="5">'Glen Oaks'!$A$1:$P$20</definedName>
    <definedName name="_xlnm.Print_Area" localSheetId="6">Gogebic!$A$1:$P$20</definedName>
    <definedName name="_xlnm.Print_Area" localSheetId="7">'Grand Rapids'!$A$1:$P$20</definedName>
    <definedName name="_xlnm.Print_Area" localSheetId="8">HFC!$A$1:$P$20</definedName>
    <definedName name="_xlnm.Print_Area" localSheetId="9">Jackson!$A$1:$P$20</definedName>
    <definedName name="_xlnm.Print_Area" localSheetId="11">Kellogg!$A$1:$P$20</definedName>
    <definedName name="_xlnm.Print_Area" localSheetId="12">Kirtland!$A$1:$P$20</definedName>
    <definedName name="_xlnm.Print_Area" localSheetId="10">KVCC!$A$1:$P$20</definedName>
    <definedName name="_xlnm.Print_Area" localSheetId="13">'Lake MI'!$A$1:$P$20</definedName>
    <definedName name="_xlnm.Print_Area" localSheetId="14">LCC!$A$1:$P$20</definedName>
    <definedName name="_xlnm.Print_Area" localSheetId="15">Macomb!$A$1:$P$20</definedName>
    <definedName name="_xlnm.Print_Area" localSheetId="16">'Mid Mich'!$A$1:$P$20</definedName>
    <definedName name="_xlnm.Print_Area" localSheetId="17">Monroe!$A$1:$P$20</definedName>
    <definedName name="_xlnm.Print_Area" localSheetId="18">Montcalm!$A$1:$P$20</definedName>
    <definedName name="_xlnm.Print_Area" localSheetId="3">Mott!$A$1:$P$20</definedName>
    <definedName name="_xlnm.Print_Area" localSheetId="19">Muskegon!$A$1:$P$20</definedName>
    <definedName name="_xlnm.Print_Area" localSheetId="20">'North Central'!$A$1:$P$20</definedName>
    <definedName name="_xlnm.Print_Area" localSheetId="21">Northwestern!$A$1:$P$20</definedName>
    <definedName name="_xlnm.Print_Area" localSheetId="22">Oakland!$A$1:$P$20</definedName>
    <definedName name="_xlnm.Print_Area" localSheetId="23">'SC4'!$A$1:$P$20</definedName>
    <definedName name="_xlnm.Print_Area" localSheetId="24">Schoolcraft!$A$1:$P$20</definedName>
    <definedName name="_xlnm.Print_Area" localSheetId="25">SW!$A$1:$P$20</definedName>
    <definedName name="_xlnm.Print_Area" localSheetId="26">Washtenaw!$A$1:$P$20</definedName>
    <definedName name="_xlnm.Print_Area" localSheetId="27">Wayne!$A$1:$P$20</definedName>
    <definedName name="_xlnm.Print_Area" localSheetId="28">WestShore!$A$1:$P$20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32" l="1"/>
  <c r="L20" i="32"/>
  <c r="K20" i="32"/>
  <c r="I20" i="32"/>
  <c r="H20" i="32"/>
  <c r="F20" i="32"/>
  <c r="E20" i="32"/>
  <c r="D20" i="32"/>
  <c r="C20" i="32"/>
  <c r="N19" i="32"/>
  <c r="O19" i="32" s="1"/>
  <c r="J19" i="32"/>
  <c r="P19" i="32" s="1"/>
  <c r="G19" i="32"/>
  <c r="P18" i="32"/>
  <c r="O18" i="32"/>
  <c r="N18" i="32"/>
  <c r="J18" i="32"/>
  <c r="G18" i="32"/>
  <c r="P17" i="32"/>
  <c r="O17" i="32"/>
  <c r="N17" i="32"/>
  <c r="J17" i="32"/>
  <c r="G17" i="32"/>
  <c r="N16" i="32"/>
  <c r="O16" i="32" s="1"/>
  <c r="J16" i="32"/>
  <c r="P16" i="32" s="1"/>
  <c r="G16" i="32"/>
  <c r="N15" i="32"/>
  <c r="O15" i="32" s="1"/>
  <c r="J15" i="32"/>
  <c r="P15" i="32" s="1"/>
  <c r="G15" i="32"/>
  <c r="P14" i="32"/>
  <c r="O14" i="32"/>
  <c r="N14" i="32"/>
  <c r="J14" i="32"/>
  <c r="G14" i="32"/>
  <c r="P13" i="32"/>
  <c r="O13" i="32"/>
  <c r="O20" i="32" s="1"/>
  <c r="N13" i="32"/>
  <c r="N20" i="32" s="1"/>
  <c r="J13" i="32"/>
  <c r="J20" i="32" s="1"/>
  <c r="G13" i="32"/>
  <c r="G20" i="32" s="1"/>
  <c r="K6" i="32"/>
  <c r="P20" i="32" l="1"/>
  <c r="M20" i="31" l="1"/>
  <c r="L20" i="31"/>
  <c r="K20" i="31"/>
  <c r="I20" i="31"/>
  <c r="H20" i="31"/>
  <c r="F20" i="31"/>
  <c r="E20" i="31"/>
  <c r="D20" i="31"/>
  <c r="C20" i="31"/>
  <c r="P19" i="31"/>
  <c r="O19" i="31"/>
  <c r="N19" i="31"/>
  <c r="J19" i="31"/>
  <c r="G19" i="31"/>
  <c r="P18" i="31"/>
  <c r="N18" i="31"/>
  <c r="O18" i="31" s="1"/>
  <c r="J18" i="31"/>
  <c r="G18" i="31"/>
  <c r="N17" i="31"/>
  <c r="O17" i="31" s="1"/>
  <c r="J17" i="31"/>
  <c r="P17" i="31" s="1"/>
  <c r="G17" i="31"/>
  <c r="P16" i="31"/>
  <c r="N16" i="31"/>
  <c r="O16" i="31" s="1"/>
  <c r="J16" i="31"/>
  <c r="G16" i="31"/>
  <c r="P15" i="31"/>
  <c r="O15" i="31"/>
  <c r="N15" i="31"/>
  <c r="J15" i="31"/>
  <c r="G15" i="31"/>
  <c r="P14" i="31"/>
  <c r="N14" i="31"/>
  <c r="O14" i="31" s="1"/>
  <c r="J14" i="31"/>
  <c r="G14" i="31"/>
  <c r="G20" i="31" s="1"/>
  <c r="N13" i="31"/>
  <c r="O13" i="31" s="1"/>
  <c r="J13" i="31"/>
  <c r="P13" i="31" s="1"/>
  <c r="P20" i="31" s="1"/>
  <c r="G13" i="31"/>
  <c r="K6" i="31"/>
  <c r="M20" i="30"/>
  <c r="L20" i="30"/>
  <c r="K20" i="30"/>
  <c r="I20" i="30"/>
  <c r="H20" i="30"/>
  <c r="F20" i="30"/>
  <c r="E20" i="30"/>
  <c r="D20" i="30"/>
  <c r="C20" i="30"/>
  <c r="P19" i="30"/>
  <c r="O19" i="30"/>
  <c r="N19" i="30"/>
  <c r="J19" i="30"/>
  <c r="G19" i="30"/>
  <c r="P18" i="30"/>
  <c r="N18" i="30"/>
  <c r="O18" i="30" s="1"/>
  <c r="J18" i="30"/>
  <c r="G18" i="30"/>
  <c r="N17" i="30"/>
  <c r="O17" i="30" s="1"/>
  <c r="J17" i="30"/>
  <c r="P17" i="30" s="1"/>
  <c r="G17" i="30"/>
  <c r="P16" i="30"/>
  <c r="N16" i="30"/>
  <c r="O16" i="30" s="1"/>
  <c r="J16" i="30"/>
  <c r="G16" i="30"/>
  <c r="P15" i="30"/>
  <c r="O15" i="30"/>
  <c r="N15" i="30"/>
  <c r="J15" i="30"/>
  <c r="G15" i="30"/>
  <c r="P14" i="30"/>
  <c r="N14" i="30"/>
  <c r="O14" i="30" s="1"/>
  <c r="J14" i="30"/>
  <c r="G14" i="30"/>
  <c r="N13" i="30"/>
  <c r="N20" i="30" s="1"/>
  <c r="J13" i="30"/>
  <c r="P13" i="30" s="1"/>
  <c r="P20" i="30" s="1"/>
  <c r="G13" i="30"/>
  <c r="G20" i="30" s="1"/>
  <c r="K6" i="30"/>
  <c r="M20" i="29"/>
  <c r="L20" i="29"/>
  <c r="K20" i="29"/>
  <c r="I20" i="29"/>
  <c r="H20" i="29"/>
  <c r="F20" i="29"/>
  <c r="E20" i="29"/>
  <c r="D20" i="29"/>
  <c r="C20" i="29"/>
  <c r="P19" i="29"/>
  <c r="O19" i="29"/>
  <c r="N19" i="29"/>
  <c r="J19" i="29"/>
  <c r="G19" i="29"/>
  <c r="P18" i="29"/>
  <c r="N18" i="29"/>
  <c r="O18" i="29" s="1"/>
  <c r="J18" i="29"/>
  <c r="G18" i="29"/>
  <c r="N17" i="29"/>
  <c r="O17" i="29" s="1"/>
  <c r="J17" i="29"/>
  <c r="P17" i="29" s="1"/>
  <c r="G17" i="29"/>
  <c r="N16" i="29"/>
  <c r="O16" i="29" s="1"/>
  <c r="J16" i="29"/>
  <c r="P16" i="29" s="1"/>
  <c r="G16" i="29"/>
  <c r="P15" i="29"/>
  <c r="O15" i="29"/>
  <c r="N15" i="29"/>
  <c r="J15" i="29"/>
  <c r="G15" i="29"/>
  <c r="P14" i="29"/>
  <c r="N14" i="29"/>
  <c r="O14" i="29" s="1"/>
  <c r="J14" i="29"/>
  <c r="G14" i="29"/>
  <c r="N13" i="29"/>
  <c r="O13" i="29" s="1"/>
  <c r="J13" i="29"/>
  <c r="P13" i="29" s="1"/>
  <c r="G13" i="29"/>
  <c r="G20" i="29" s="1"/>
  <c r="K6" i="29"/>
  <c r="M20" i="28"/>
  <c r="L20" i="28"/>
  <c r="K20" i="28"/>
  <c r="I20" i="28"/>
  <c r="H20" i="28"/>
  <c r="F20" i="28"/>
  <c r="E20" i="28"/>
  <c r="D20" i="28"/>
  <c r="C20" i="28"/>
  <c r="P19" i="28"/>
  <c r="O19" i="28"/>
  <c r="N19" i="28"/>
  <c r="J19" i="28"/>
  <c r="G19" i="28"/>
  <c r="P18" i="28"/>
  <c r="O18" i="28"/>
  <c r="N18" i="28"/>
  <c r="J18" i="28"/>
  <c r="G18" i="28"/>
  <c r="N17" i="28"/>
  <c r="O17" i="28" s="1"/>
  <c r="J17" i="28"/>
  <c r="P17" i="28" s="1"/>
  <c r="G17" i="28"/>
  <c r="N16" i="28"/>
  <c r="O16" i="28" s="1"/>
  <c r="J16" i="28"/>
  <c r="P16" i="28" s="1"/>
  <c r="G16" i="28"/>
  <c r="P15" i="28"/>
  <c r="O15" i="28"/>
  <c r="N15" i="28"/>
  <c r="J15" i="28"/>
  <c r="G15" i="28"/>
  <c r="P14" i="28"/>
  <c r="O14" i="28"/>
  <c r="N14" i="28"/>
  <c r="J14" i="28"/>
  <c r="G14" i="28"/>
  <c r="N13" i="28"/>
  <c r="N20" i="28" s="1"/>
  <c r="J13" i="28"/>
  <c r="P13" i="28" s="1"/>
  <c r="G13" i="28"/>
  <c r="G20" i="28" s="1"/>
  <c r="K6" i="28"/>
  <c r="M20" i="27"/>
  <c r="L20" i="27"/>
  <c r="K20" i="27"/>
  <c r="I20" i="27"/>
  <c r="H20" i="27"/>
  <c r="F20" i="27"/>
  <c r="E20" i="27"/>
  <c r="D20" i="27"/>
  <c r="C20" i="27"/>
  <c r="P19" i="27"/>
  <c r="O19" i="27"/>
  <c r="N19" i="27"/>
  <c r="J19" i="27"/>
  <c r="G19" i="27"/>
  <c r="P18" i="27"/>
  <c r="N18" i="27"/>
  <c r="O18" i="27" s="1"/>
  <c r="J18" i="27"/>
  <c r="G18" i="27"/>
  <c r="N17" i="27"/>
  <c r="O17" i="27" s="1"/>
  <c r="J17" i="27"/>
  <c r="P17" i="27" s="1"/>
  <c r="G17" i="27"/>
  <c r="P16" i="27"/>
  <c r="N16" i="27"/>
  <c r="O16" i="27" s="1"/>
  <c r="J16" i="27"/>
  <c r="G16" i="27"/>
  <c r="P15" i="27"/>
  <c r="O15" i="27"/>
  <c r="N15" i="27"/>
  <c r="J15" i="27"/>
  <c r="G15" i="27"/>
  <c r="P14" i="27"/>
  <c r="N14" i="27"/>
  <c r="O14" i="27" s="1"/>
  <c r="J14" i="27"/>
  <c r="G14" i="27"/>
  <c r="G20" i="27" s="1"/>
  <c r="N13" i="27"/>
  <c r="O13" i="27" s="1"/>
  <c r="J13" i="27"/>
  <c r="P13" i="27" s="1"/>
  <c r="P20" i="27" s="1"/>
  <c r="G13" i="27"/>
  <c r="K6" i="27"/>
  <c r="M20" i="26"/>
  <c r="L20" i="26"/>
  <c r="K20" i="26"/>
  <c r="I20" i="26"/>
  <c r="H20" i="26"/>
  <c r="F20" i="26"/>
  <c r="E20" i="26"/>
  <c r="D20" i="26"/>
  <c r="C20" i="26"/>
  <c r="P19" i="26"/>
  <c r="O19" i="26"/>
  <c r="N19" i="26"/>
  <c r="J19" i="26"/>
  <c r="G19" i="26"/>
  <c r="P18" i="26"/>
  <c r="N18" i="26"/>
  <c r="O18" i="26" s="1"/>
  <c r="J18" i="26"/>
  <c r="G18" i="26"/>
  <c r="N17" i="26"/>
  <c r="O17" i="26" s="1"/>
  <c r="J17" i="26"/>
  <c r="P17" i="26" s="1"/>
  <c r="G17" i="26"/>
  <c r="N16" i="26"/>
  <c r="O16" i="26" s="1"/>
  <c r="J16" i="26"/>
  <c r="P16" i="26" s="1"/>
  <c r="G16" i="26"/>
  <c r="P15" i="26"/>
  <c r="O15" i="26"/>
  <c r="N15" i="26"/>
  <c r="J15" i="26"/>
  <c r="G15" i="26"/>
  <c r="P14" i="26"/>
  <c r="N14" i="26"/>
  <c r="O14" i="26" s="1"/>
  <c r="J14" i="26"/>
  <c r="G14" i="26"/>
  <c r="N13" i="26"/>
  <c r="O13" i="26" s="1"/>
  <c r="J13" i="26"/>
  <c r="P13" i="26" s="1"/>
  <c r="G13" i="26"/>
  <c r="G20" i="26" s="1"/>
  <c r="K6" i="26"/>
  <c r="M20" i="25"/>
  <c r="L20" i="25"/>
  <c r="K20" i="25"/>
  <c r="I20" i="25"/>
  <c r="H20" i="25"/>
  <c r="F20" i="25"/>
  <c r="E20" i="25"/>
  <c r="D20" i="25"/>
  <c r="C20" i="25"/>
  <c r="P19" i="25"/>
  <c r="O19" i="25"/>
  <c r="N19" i="25"/>
  <c r="J19" i="25"/>
  <c r="G19" i="25"/>
  <c r="P18" i="25"/>
  <c r="N18" i="25"/>
  <c r="O18" i="25" s="1"/>
  <c r="J18" i="25"/>
  <c r="G18" i="25"/>
  <c r="N17" i="25"/>
  <c r="O17" i="25" s="1"/>
  <c r="J17" i="25"/>
  <c r="P17" i="25" s="1"/>
  <c r="G17" i="25"/>
  <c r="P16" i="25"/>
  <c r="N16" i="25"/>
  <c r="O16" i="25" s="1"/>
  <c r="J16" i="25"/>
  <c r="G16" i="25"/>
  <c r="P15" i="25"/>
  <c r="O15" i="25"/>
  <c r="N15" i="25"/>
  <c r="J15" i="25"/>
  <c r="G15" i="25"/>
  <c r="P14" i="25"/>
  <c r="N14" i="25"/>
  <c r="O14" i="25" s="1"/>
  <c r="J14" i="25"/>
  <c r="G14" i="25"/>
  <c r="N13" i="25"/>
  <c r="O13" i="25" s="1"/>
  <c r="J13" i="25"/>
  <c r="P13" i="25" s="1"/>
  <c r="P20" i="25" s="1"/>
  <c r="G13" i="25"/>
  <c r="G20" i="25" s="1"/>
  <c r="K6" i="25"/>
  <c r="M20" i="24"/>
  <c r="L20" i="24"/>
  <c r="K20" i="24"/>
  <c r="I20" i="24"/>
  <c r="H20" i="24"/>
  <c r="F20" i="24"/>
  <c r="E20" i="24"/>
  <c r="D20" i="24"/>
  <c r="C20" i="24"/>
  <c r="P19" i="24"/>
  <c r="O19" i="24"/>
  <c r="N19" i="24"/>
  <c r="J19" i="24"/>
  <c r="G19" i="24"/>
  <c r="P18" i="24"/>
  <c r="N18" i="24"/>
  <c r="O18" i="24" s="1"/>
  <c r="J18" i="24"/>
  <c r="G18" i="24"/>
  <c r="N17" i="24"/>
  <c r="O17" i="24" s="1"/>
  <c r="J17" i="24"/>
  <c r="P17" i="24" s="1"/>
  <c r="G17" i="24"/>
  <c r="P16" i="24"/>
  <c r="N16" i="24"/>
  <c r="O16" i="24" s="1"/>
  <c r="J16" i="24"/>
  <c r="G16" i="24"/>
  <c r="P15" i="24"/>
  <c r="O15" i="24"/>
  <c r="N15" i="24"/>
  <c r="J15" i="24"/>
  <c r="G15" i="24"/>
  <c r="P14" i="24"/>
  <c r="N14" i="24"/>
  <c r="O14" i="24" s="1"/>
  <c r="J14" i="24"/>
  <c r="G14" i="24"/>
  <c r="G20" i="24" s="1"/>
  <c r="N13" i="24"/>
  <c r="O13" i="24" s="1"/>
  <c r="J13" i="24"/>
  <c r="P13" i="24" s="1"/>
  <c r="P20" i="24" s="1"/>
  <c r="G13" i="24"/>
  <c r="K6" i="24"/>
  <c r="M20" i="23"/>
  <c r="L20" i="23"/>
  <c r="K20" i="23"/>
  <c r="I20" i="23"/>
  <c r="H20" i="23"/>
  <c r="F20" i="23"/>
  <c r="E20" i="23"/>
  <c r="D20" i="23"/>
  <c r="C20" i="23"/>
  <c r="P19" i="23"/>
  <c r="O19" i="23"/>
  <c r="N19" i="23"/>
  <c r="J19" i="23"/>
  <c r="G19" i="23"/>
  <c r="P18" i="23"/>
  <c r="N18" i="23"/>
  <c r="O18" i="23" s="1"/>
  <c r="J18" i="23"/>
  <c r="G18" i="23"/>
  <c r="N17" i="23"/>
  <c r="O17" i="23" s="1"/>
  <c r="J17" i="23"/>
  <c r="P17" i="23" s="1"/>
  <c r="G17" i="23"/>
  <c r="N16" i="23"/>
  <c r="O16" i="23" s="1"/>
  <c r="J16" i="23"/>
  <c r="P16" i="23" s="1"/>
  <c r="G16" i="23"/>
  <c r="P15" i="23"/>
  <c r="O15" i="23"/>
  <c r="N15" i="23"/>
  <c r="J15" i="23"/>
  <c r="G15" i="23"/>
  <c r="P14" i="23"/>
  <c r="N14" i="23"/>
  <c r="O14" i="23" s="1"/>
  <c r="J14" i="23"/>
  <c r="G14" i="23"/>
  <c r="N13" i="23"/>
  <c r="O13" i="23" s="1"/>
  <c r="J13" i="23"/>
  <c r="P13" i="23" s="1"/>
  <c r="G13" i="23"/>
  <c r="G20" i="23" s="1"/>
  <c r="K6" i="23"/>
  <c r="M20" i="22"/>
  <c r="L20" i="22"/>
  <c r="K20" i="22"/>
  <c r="I20" i="22"/>
  <c r="H20" i="22"/>
  <c r="F20" i="22"/>
  <c r="E20" i="22"/>
  <c r="D20" i="22"/>
  <c r="C20" i="22"/>
  <c r="P19" i="22"/>
  <c r="O19" i="22"/>
  <c r="N19" i="22"/>
  <c r="J19" i="22"/>
  <c r="G19" i="22"/>
  <c r="P18" i="22"/>
  <c r="N18" i="22"/>
  <c r="O18" i="22" s="1"/>
  <c r="J18" i="22"/>
  <c r="G18" i="22"/>
  <c r="N17" i="22"/>
  <c r="O17" i="22" s="1"/>
  <c r="J17" i="22"/>
  <c r="P17" i="22" s="1"/>
  <c r="G17" i="22"/>
  <c r="P16" i="22"/>
  <c r="N16" i="22"/>
  <c r="O16" i="22" s="1"/>
  <c r="J16" i="22"/>
  <c r="G16" i="22"/>
  <c r="P15" i="22"/>
  <c r="O15" i="22"/>
  <c r="N15" i="22"/>
  <c r="J15" i="22"/>
  <c r="G15" i="22"/>
  <c r="P14" i="22"/>
  <c r="N14" i="22"/>
  <c r="O14" i="22" s="1"/>
  <c r="J14" i="22"/>
  <c r="G14" i="22"/>
  <c r="G20" i="22" s="1"/>
  <c r="N13" i="22"/>
  <c r="N20" i="22" s="1"/>
  <c r="J13" i="22"/>
  <c r="P13" i="22" s="1"/>
  <c r="P20" i="22" s="1"/>
  <c r="G13" i="22"/>
  <c r="K6" i="22"/>
  <c r="M20" i="21"/>
  <c r="L20" i="21"/>
  <c r="K20" i="21"/>
  <c r="I20" i="21"/>
  <c r="H20" i="21"/>
  <c r="F20" i="21"/>
  <c r="E20" i="21"/>
  <c r="D20" i="21"/>
  <c r="C20" i="21"/>
  <c r="P19" i="21"/>
  <c r="O19" i="21"/>
  <c r="N19" i="21"/>
  <c r="J19" i="21"/>
  <c r="G19" i="21"/>
  <c r="P18" i="21"/>
  <c r="N18" i="21"/>
  <c r="O18" i="21" s="1"/>
  <c r="J18" i="21"/>
  <c r="G18" i="21"/>
  <c r="N17" i="21"/>
  <c r="O17" i="21" s="1"/>
  <c r="J17" i="21"/>
  <c r="P17" i="21" s="1"/>
  <c r="G17" i="21"/>
  <c r="P16" i="21"/>
  <c r="N16" i="21"/>
  <c r="O16" i="21" s="1"/>
  <c r="J16" i="21"/>
  <c r="G16" i="21"/>
  <c r="P15" i="21"/>
  <c r="O15" i="21"/>
  <c r="N15" i="21"/>
  <c r="J15" i="21"/>
  <c r="G15" i="21"/>
  <c r="P14" i="21"/>
  <c r="N14" i="21"/>
  <c r="O14" i="21" s="1"/>
  <c r="J14" i="21"/>
  <c r="G14" i="21"/>
  <c r="N13" i="21"/>
  <c r="N20" i="21" s="1"/>
  <c r="J13" i="21"/>
  <c r="P13" i="21" s="1"/>
  <c r="P20" i="21" s="1"/>
  <c r="G13" i="21"/>
  <c r="G20" i="21" s="1"/>
  <c r="K6" i="21"/>
  <c r="M20" i="20"/>
  <c r="L20" i="20"/>
  <c r="K20" i="20"/>
  <c r="I20" i="20"/>
  <c r="H20" i="20"/>
  <c r="F20" i="20"/>
  <c r="E20" i="20"/>
  <c r="D20" i="20"/>
  <c r="C20" i="20"/>
  <c r="P19" i="20"/>
  <c r="O19" i="20"/>
  <c r="N19" i="20"/>
  <c r="J19" i="20"/>
  <c r="G19" i="20"/>
  <c r="P18" i="20"/>
  <c r="N18" i="20"/>
  <c r="O18" i="20" s="1"/>
  <c r="J18" i="20"/>
  <c r="G18" i="20"/>
  <c r="N17" i="20"/>
  <c r="O17" i="20" s="1"/>
  <c r="J17" i="20"/>
  <c r="P17" i="20" s="1"/>
  <c r="G17" i="20"/>
  <c r="P16" i="20"/>
  <c r="N16" i="20"/>
  <c r="O16" i="20" s="1"/>
  <c r="J16" i="20"/>
  <c r="G16" i="20"/>
  <c r="P15" i="20"/>
  <c r="O15" i="20"/>
  <c r="N15" i="20"/>
  <c r="J15" i="20"/>
  <c r="G15" i="20"/>
  <c r="P14" i="20"/>
  <c r="N14" i="20"/>
  <c r="O14" i="20" s="1"/>
  <c r="J14" i="20"/>
  <c r="G14" i="20"/>
  <c r="G20" i="20" s="1"/>
  <c r="N13" i="20"/>
  <c r="O13" i="20" s="1"/>
  <c r="J13" i="20"/>
  <c r="P13" i="20" s="1"/>
  <c r="P20" i="20" s="1"/>
  <c r="G13" i="20"/>
  <c r="K6" i="20"/>
  <c r="M20" i="19"/>
  <c r="L20" i="19"/>
  <c r="K20" i="19"/>
  <c r="I20" i="19"/>
  <c r="H20" i="19"/>
  <c r="F20" i="19"/>
  <c r="E20" i="19"/>
  <c r="D20" i="19"/>
  <c r="C20" i="19"/>
  <c r="P19" i="19"/>
  <c r="O19" i="19"/>
  <c r="N19" i="19"/>
  <c r="J19" i="19"/>
  <c r="G19" i="19"/>
  <c r="P18" i="19"/>
  <c r="N18" i="19"/>
  <c r="O18" i="19" s="1"/>
  <c r="J18" i="19"/>
  <c r="G18" i="19"/>
  <c r="N17" i="19"/>
  <c r="O17" i="19" s="1"/>
  <c r="J17" i="19"/>
  <c r="P17" i="19" s="1"/>
  <c r="G17" i="19"/>
  <c r="P16" i="19"/>
  <c r="N16" i="19"/>
  <c r="O16" i="19" s="1"/>
  <c r="J16" i="19"/>
  <c r="G16" i="19"/>
  <c r="P15" i="19"/>
  <c r="O15" i="19"/>
  <c r="N15" i="19"/>
  <c r="J15" i="19"/>
  <c r="G15" i="19"/>
  <c r="P14" i="19"/>
  <c r="N14" i="19"/>
  <c r="O14" i="19" s="1"/>
  <c r="J14" i="19"/>
  <c r="G14" i="19"/>
  <c r="G20" i="19" s="1"/>
  <c r="N13" i="19"/>
  <c r="N20" i="19" s="1"/>
  <c r="J13" i="19"/>
  <c r="P13" i="19" s="1"/>
  <c r="P20" i="19" s="1"/>
  <c r="G13" i="19"/>
  <c r="K6" i="19"/>
  <c r="M20" i="18"/>
  <c r="L20" i="18"/>
  <c r="K20" i="18"/>
  <c r="I20" i="18"/>
  <c r="H20" i="18"/>
  <c r="F20" i="18"/>
  <c r="E20" i="18"/>
  <c r="D20" i="18"/>
  <c r="C20" i="18"/>
  <c r="P19" i="18"/>
  <c r="O19" i="18"/>
  <c r="N19" i="18"/>
  <c r="J19" i="18"/>
  <c r="G19" i="18"/>
  <c r="P18" i="18"/>
  <c r="N18" i="18"/>
  <c r="O18" i="18" s="1"/>
  <c r="J18" i="18"/>
  <c r="G18" i="18"/>
  <c r="N17" i="18"/>
  <c r="O17" i="18" s="1"/>
  <c r="J17" i="18"/>
  <c r="P17" i="18" s="1"/>
  <c r="G17" i="18"/>
  <c r="P16" i="18"/>
  <c r="N16" i="18"/>
  <c r="O16" i="18" s="1"/>
  <c r="J16" i="18"/>
  <c r="G16" i="18"/>
  <c r="P15" i="18"/>
  <c r="O15" i="18"/>
  <c r="N15" i="18"/>
  <c r="J15" i="18"/>
  <c r="G15" i="18"/>
  <c r="P14" i="18"/>
  <c r="N14" i="18"/>
  <c r="O14" i="18" s="1"/>
  <c r="J14" i="18"/>
  <c r="G14" i="18"/>
  <c r="G20" i="18" s="1"/>
  <c r="N13" i="18"/>
  <c r="O13" i="18" s="1"/>
  <c r="J13" i="18"/>
  <c r="P13" i="18" s="1"/>
  <c r="P20" i="18" s="1"/>
  <c r="G13" i="18"/>
  <c r="K6" i="18"/>
  <c r="M20" i="17"/>
  <c r="L20" i="17"/>
  <c r="K20" i="17"/>
  <c r="I20" i="17"/>
  <c r="H20" i="17"/>
  <c r="F20" i="17"/>
  <c r="E20" i="17"/>
  <c r="D20" i="17"/>
  <c r="C20" i="17"/>
  <c r="P19" i="17"/>
  <c r="O19" i="17"/>
  <c r="N19" i="17"/>
  <c r="J19" i="17"/>
  <c r="G19" i="17"/>
  <c r="P18" i="17"/>
  <c r="O18" i="17"/>
  <c r="N18" i="17"/>
  <c r="J18" i="17"/>
  <c r="G18" i="17"/>
  <c r="N17" i="17"/>
  <c r="O17" i="17" s="1"/>
  <c r="J17" i="17"/>
  <c r="P17" i="17" s="1"/>
  <c r="G17" i="17"/>
  <c r="N16" i="17"/>
  <c r="O16" i="17" s="1"/>
  <c r="J16" i="17"/>
  <c r="P16" i="17" s="1"/>
  <c r="G16" i="17"/>
  <c r="P15" i="17"/>
  <c r="O15" i="17"/>
  <c r="N15" i="17"/>
  <c r="J15" i="17"/>
  <c r="G15" i="17"/>
  <c r="P14" i="17"/>
  <c r="O14" i="17"/>
  <c r="N14" i="17"/>
  <c r="J14" i="17"/>
  <c r="G14" i="17"/>
  <c r="N13" i="17"/>
  <c r="O13" i="17" s="1"/>
  <c r="O20" i="17" s="1"/>
  <c r="J13" i="17"/>
  <c r="P13" i="17" s="1"/>
  <c r="G13" i="17"/>
  <c r="G20" i="17" s="1"/>
  <c r="K6" i="17"/>
  <c r="M20" i="16"/>
  <c r="L20" i="16"/>
  <c r="K20" i="16"/>
  <c r="I20" i="16"/>
  <c r="H20" i="16"/>
  <c r="F20" i="16"/>
  <c r="E20" i="16"/>
  <c r="D20" i="16"/>
  <c r="C20" i="16"/>
  <c r="P19" i="16"/>
  <c r="O19" i="16"/>
  <c r="N19" i="16"/>
  <c r="J19" i="16"/>
  <c r="G19" i="16"/>
  <c r="P18" i="16"/>
  <c r="O18" i="16"/>
  <c r="N18" i="16"/>
  <c r="J18" i="16"/>
  <c r="G18" i="16"/>
  <c r="N17" i="16"/>
  <c r="O17" i="16" s="1"/>
  <c r="J17" i="16"/>
  <c r="P17" i="16" s="1"/>
  <c r="G17" i="16"/>
  <c r="N16" i="16"/>
  <c r="O16" i="16" s="1"/>
  <c r="J16" i="16"/>
  <c r="P16" i="16" s="1"/>
  <c r="G16" i="16"/>
  <c r="P15" i="16"/>
  <c r="O15" i="16"/>
  <c r="N15" i="16"/>
  <c r="J15" i="16"/>
  <c r="G15" i="16"/>
  <c r="P14" i="16"/>
  <c r="O14" i="16"/>
  <c r="N14" i="16"/>
  <c r="J14" i="16"/>
  <c r="G14" i="16"/>
  <c r="N13" i="16"/>
  <c r="O13" i="16" s="1"/>
  <c r="O20" i="16" s="1"/>
  <c r="J13" i="16"/>
  <c r="P13" i="16" s="1"/>
  <c r="G13" i="16"/>
  <c r="G20" i="16" s="1"/>
  <c r="K6" i="16"/>
  <c r="M20" i="15"/>
  <c r="L20" i="15"/>
  <c r="K20" i="15"/>
  <c r="I20" i="15"/>
  <c r="H20" i="15"/>
  <c r="F20" i="15"/>
  <c r="E20" i="15"/>
  <c r="D20" i="15"/>
  <c r="C20" i="15"/>
  <c r="P19" i="15"/>
  <c r="O19" i="15"/>
  <c r="N19" i="15"/>
  <c r="J19" i="15"/>
  <c r="G19" i="15"/>
  <c r="P18" i="15"/>
  <c r="N18" i="15"/>
  <c r="O18" i="15" s="1"/>
  <c r="J18" i="15"/>
  <c r="G18" i="15"/>
  <c r="N17" i="15"/>
  <c r="O17" i="15" s="1"/>
  <c r="J17" i="15"/>
  <c r="P17" i="15" s="1"/>
  <c r="G17" i="15"/>
  <c r="P16" i="15"/>
  <c r="N16" i="15"/>
  <c r="O16" i="15" s="1"/>
  <c r="J16" i="15"/>
  <c r="G16" i="15"/>
  <c r="P15" i="15"/>
  <c r="O15" i="15"/>
  <c r="N15" i="15"/>
  <c r="J15" i="15"/>
  <c r="G15" i="15"/>
  <c r="P14" i="15"/>
  <c r="N14" i="15"/>
  <c r="O14" i="15" s="1"/>
  <c r="J14" i="15"/>
  <c r="G14" i="15"/>
  <c r="G20" i="15" s="1"/>
  <c r="N13" i="15"/>
  <c r="O13" i="15" s="1"/>
  <c r="J13" i="15"/>
  <c r="P13" i="15" s="1"/>
  <c r="P20" i="15" s="1"/>
  <c r="G13" i="15"/>
  <c r="K6" i="15"/>
  <c r="M20" i="14"/>
  <c r="L20" i="14"/>
  <c r="K20" i="14"/>
  <c r="I20" i="14"/>
  <c r="H20" i="14"/>
  <c r="F20" i="14"/>
  <c r="E20" i="14"/>
  <c r="D20" i="14"/>
  <c r="C20" i="14"/>
  <c r="P19" i="14"/>
  <c r="O19" i="14"/>
  <c r="N19" i="14"/>
  <c r="J19" i="14"/>
  <c r="G19" i="14"/>
  <c r="P18" i="14"/>
  <c r="O18" i="14"/>
  <c r="N18" i="14"/>
  <c r="J18" i="14"/>
  <c r="G18" i="14"/>
  <c r="N17" i="14"/>
  <c r="O17" i="14" s="1"/>
  <c r="J17" i="14"/>
  <c r="P17" i="14" s="1"/>
  <c r="G17" i="14"/>
  <c r="N16" i="14"/>
  <c r="O16" i="14" s="1"/>
  <c r="J16" i="14"/>
  <c r="P16" i="14" s="1"/>
  <c r="G16" i="14"/>
  <c r="P15" i="14"/>
  <c r="O15" i="14"/>
  <c r="N15" i="14"/>
  <c r="J15" i="14"/>
  <c r="G15" i="14"/>
  <c r="P14" i="14"/>
  <c r="O14" i="14"/>
  <c r="N14" i="14"/>
  <c r="J14" i="14"/>
  <c r="G14" i="14"/>
  <c r="N13" i="14"/>
  <c r="O13" i="14" s="1"/>
  <c r="O20" i="14" s="1"/>
  <c r="J13" i="14"/>
  <c r="P13" i="14" s="1"/>
  <c r="G13" i="14"/>
  <c r="G20" i="14" s="1"/>
  <c r="K6" i="14"/>
  <c r="M20" i="13"/>
  <c r="L20" i="13"/>
  <c r="K20" i="13"/>
  <c r="I20" i="13"/>
  <c r="H20" i="13"/>
  <c r="F20" i="13"/>
  <c r="E20" i="13"/>
  <c r="D20" i="13"/>
  <c r="C20" i="13"/>
  <c r="P19" i="13"/>
  <c r="O19" i="13"/>
  <c r="N19" i="13"/>
  <c r="J19" i="13"/>
  <c r="G19" i="13"/>
  <c r="P18" i="13"/>
  <c r="N18" i="13"/>
  <c r="O18" i="13" s="1"/>
  <c r="J18" i="13"/>
  <c r="G18" i="13"/>
  <c r="N17" i="13"/>
  <c r="O17" i="13" s="1"/>
  <c r="J17" i="13"/>
  <c r="P17" i="13" s="1"/>
  <c r="G17" i="13"/>
  <c r="P16" i="13"/>
  <c r="N16" i="13"/>
  <c r="O16" i="13" s="1"/>
  <c r="J16" i="13"/>
  <c r="G16" i="13"/>
  <c r="P15" i="13"/>
  <c r="O15" i="13"/>
  <c r="N15" i="13"/>
  <c r="J15" i="13"/>
  <c r="G15" i="13"/>
  <c r="P14" i="13"/>
  <c r="N14" i="13"/>
  <c r="O14" i="13" s="1"/>
  <c r="J14" i="13"/>
  <c r="G14" i="13"/>
  <c r="N13" i="13"/>
  <c r="O13" i="13" s="1"/>
  <c r="J13" i="13"/>
  <c r="P13" i="13" s="1"/>
  <c r="P20" i="13" s="1"/>
  <c r="G13" i="13"/>
  <c r="G20" i="13" s="1"/>
  <c r="K6" i="13"/>
  <c r="M20" i="12"/>
  <c r="L20" i="12"/>
  <c r="K20" i="12"/>
  <c r="I20" i="12"/>
  <c r="H20" i="12"/>
  <c r="F20" i="12"/>
  <c r="E20" i="12"/>
  <c r="D20" i="12"/>
  <c r="C20" i="12"/>
  <c r="P19" i="12"/>
  <c r="O19" i="12"/>
  <c r="N19" i="12"/>
  <c r="J19" i="12"/>
  <c r="G19" i="12"/>
  <c r="P18" i="12"/>
  <c r="N18" i="12"/>
  <c r="O18" i="12" s="1"/>
  <c r="J18" i="12"/>
  <c r="G18" i="12"/>
  <c r="N17" i="12"/>
  <c r="O17" i="12" s="1"/>
  <c r="J17" i="12"/>
  <c r="P17" i="12" s="1"/>
  <c r="G17" i="12"/>
  <c r="P16" i="12"/>
  <c r="N16" i="12"/>
  <c r="O16" i="12" s="1"/>
  <c r="J16" i="12"/>
  <c r="G16" i="12"/>
  <c r="P15" i="12"/>
  <c r="O15" i="12"/>
  <c r="N15" i="12"/>
  <c r="J15" i="12"/>
  <c r="G15" i="12"/>
  <c r="P14" i="12"/>
  <c r="N14" i="12"/>
  <c r="O14" i="12" s="1"/>
  <c r="J14" i="12"/>
  <c r="G14" i="12"/>
  <c r="G20" i="12" s="1"/>
  <c r="N13" i="12"/>
  <c r="N20" i="12" s="1"/>
  <c r="J13" i="12"/>
  <c r="P13" i="12" s="1"/>
  <c r="P20" i="12" s="1"/>
  <c r="G13" i="12"/>
  <c r="K6" i="12"/>
  <c r="M20" i="11"/>
  <c r="L20" i="11"/>
  <c r="K20" i="11"/>
  <c r="I20" i="11"/>
  <c r="H20" i="11"/>
  <c r="F20" i="11"/>
  <c r="E20" i="11"/>
  <c r="D20" i="11"/>
  <c r="C20" i="11"/>
  <c r="P19" i="11"/>
  <c r="O19" i="11"/>
  <c r="N19" i="11"/>
  <c r="J19" i="11"/>
  <c r="G19" i="11"/>
  <c r="P18" i="11"/>
  <c r="N18" i="11"/>
  <c r="O18" i="11" s="1"/>
  <c r="J18" i="11"/>
  <c r="G18" i="11"/>
  <c r="N17" i="11"/>
  <c r="O17" i="11" s="1"/>
  <c r="J17" i="11"/>
  <c r="P17" i="11" s="1"/>
  <c r="G17" i="11"/>
  <c r="P16" i="11"/>
  <c r="N16" i="11"/>
  <c r="O16" i="11" s="1"/>
  <c r="J16" i="11"/>
  <c r="G16" i="11"/>
  <c r="P15" i="11"/>
  <c r="O15" i="11"/>
  <c r="N15" i="11"/>
  <c r="J15" i="11"/>
  <c r="G15" i="11"/>
  <c r="P14" i="11"/>
  <c r="N14" i="11"/>
  <c r="O14" i="11" s="1"/>
  <c r="J14" i="11"/>
  <c r="G14" i="11"/>
  <c r="G20" i="11" s="1"/>
  <c r="N13" i="11"/>
  <c r="O13" i="11" s="1"/>
  <c r="J13" i="11"/>
  <c r="P13" i="11" s="1"/>
  <c r="P20" i="11" s="1"/>
  <c r="G13" i="11"/>
  <c r="K6" i="11"/>
  <c r="M20" i="10"/>
  <c r="L20" i="10"/>
  <c r="K20" i="10"/>
  <c r="I20" i="10"/>
  <c r="H20" i="10"/>
  <c r="F20" i="10"/>
  <c r="E20" i="10"/>
  <c r="D20" i="10"/>
  <c r="C20" i="10"/>
  <c r="P19" i="10"/>
  <c r="O19" i="10"/>
  <c r="N19" i="10"/>
  <c r="J19" i="10"/>
  <c r="G19" i="10"/>
  <c r="P18" i="10"/>
  <c r="O18" i="10"/>
  <c r="N18" i="10"/>
  <c r="J18" i="10"/>
  <c r="G18" i="10"/>
  <c r="N17" i="10"/>
  <c r="O17" i="10" s="1"/>
  <c r="J17" i="10"/>
  <c r="P17" i="10" s="1"/>
  <c r="G17" i="10"/>
  <c r="N16" i="10"/>
  <c r="O16" i="10" s="1"/>
  <c r="J16" i="10"/>
  <c r="P16" i="10" s="1"/>
  <c r="G16" i="10"/>
  <c r="P15" i="10"/>
  <c r="O15" i="10"/>
  <c r="N15" i="10"/>
  <c r="J15" i="10"/>
  <c r="G15" i="10"/>
  <c r="P14" i="10"/>
  <c r="O14" i="10"/>
  <c r="N14" i="10"/>
  <c r="J14" i="10"/>
  <c r="G14" i="10"/>
  <c r="N13" i="10"/>
  <c r="O13" i="10" s="1"/>
  <c r="O20" i="10" s="1"/>
  <c r="J13" i="10"/>
  <c r="P13" i="10" s="1"/>
  <c r="G13" i="10"/>
  <c r="G20" i="10" s="1"/>
  <c r="K6" i="10"/>
  <c r="M20" i="9"/>
  <c r="L20" i="9"/>
  <c r="K20" i="9"/>
  <c r="I20" i="9"/>
  <c r="H20" i="9"/>
  <c r="F20" i="9"/>
  <c r="E20" i="9"/>
  <c r="D20" i="9"/>
  <c r="C20" i="9"/>
  <c r="P19" i="9"/>
  <c r="O19" i="9"/>
  <c r="N19" i="9"/>
  <c r="J19" i="9"/>
  <c r="G19" i="9"/>
  <c r="P18" i="9"/>
  <c r="N18" i="9"/>
  <c r="O18" i="9" s="1"/>
  <c r="J18" i="9"/>
  <c r="G18" i="9"/>
  <c r="N17" i="9"/>
  <c r="O17" i="9" s="1"/>
  <c r="J17" i="9"/>
  <c r="P17" i="9" s="1"/>
  <c r="G17" i="9"/>
  <c r="P16" i="9"/>
  <c r="N16" i="9"/>
  <c r="O16" i="9" s="1"/>
  <c r="J16" i="9"/>
  <c r="G16" i="9"/>
  <c r="P15" i="9"/>
  <c r="O15" i="9"/>
  <c r="N15" i="9"/>
  <c r="J15" i="9"/>
  <c r="G15" i="9"/>
  <c r="P14" i="9"/>
  <c r="N14" i="9"/>
  <c r="O14" i="9" s="1"/>
  <c r="J14" i="9"/>
  <c r="G14" i="9"/>
  <c r="N13" i="9"/>
  <c r="O13" i="9" s="1"/>
  <c r="J13" i="9"/>
  <c r="P13" i="9" s="1"/>
  <c r="P20" i="9" s="1"/>
  <c r="G13" i="9"/>
  <c r="G20" i="9" s="1"/>
  <c r="K6" i="9"/>
  <c r="M20" i="8"/>
  <c r="L20" i="8"/>
  <c r="K20" i="8"/>
  <c r="I20" i="8"/>
  <c r="H20" i="8"/>
  <c r="F20" i="8"/>
  <c r="E20" i="8"/>
  <c r="D20" i="8"/>
  <c r="C20" i="8"/>
  <c r="P19" i="8"/>
  <c r="O19" i="8"/>
  <c r="N19" i="8"/>
  <c r="J19" i="8"/>
  <c r="G19" i="8"/>
  <c r="P18" i="8"/>
  <c r="O18" i="8"/>
  <c r="N18" i="8"/>
  <c r="J18" i="8"/>
  <c r="G18" i="8"/>
  <c r="N17" i="8"/>
  <c r="O17" i="8" s="1"/>
  <c r="J17" i="8"/>
  <c r="P17" i="8" s="1"/>
  <c r="G17" i="8"/>
  <c r="N16" i="8"/>
  <c r="O16" i="8" s="1"/>
  <c r="J16" i="8"/>
  <c r="P16" i="8" s="1"/>
  <c r="G16" i="8"/>
  <c r="P15" i="8"/>
  <c r="O15" i="8"/>
  <c r="N15" i="8"/>
  <c r="J15" i="8"/>
  <c r="G15" i="8"/>
  <c r="P14" i="8"/>
  <c r="O14" i="8"/>
  <c r="N14" i="8"/>
  <c r="J14" i="8"/>
  <c r="G14" i="8"/>
  <c r="N13" i="8"/>
  <c r="O13" i="8" s="1"/>
  <c r="O20" i="8" s="1"/>
  <c r="J13" i="8"/>
  <c r="P13" i="8" s="1"/>
  <c r="G13" i="8"/>
  <c r="G20" i="8" s="1"/>
  <c r="K6" i="8"/>
  <c r="M20" i="7"/>
  <c r="L20" i="7"/>
  <c r="K20" i="7"/>
  <c r="I20" i="7"/>
  <c r="H20" i="7"/>
  <c r="F20" i="7"/>
  <c r="E20" i="7"/>
  <c r="D20" i="7"/>
  <c r="C20" i="7"/>
  <c r="P19" i="7"/>
  <c r="O19" i="7"/>
  <c r="N19" i="7"/>
  <c r="J19" i="7"/>
  <c r="G19" i="7"/>
  <c r="P18" i="7"/>
  <c r="O18" i="7"/>
  <c r="N18" i="7"/>
  <c r="J18" i="7"/>
  <c r="G18" i="7"/>
  <c r="N17" i="7"/>
  <c r="O17" i="7" s="1"/>
  <c r="J17" i="7"/>
  <c r="P17" i="7" s="1"/>
  <c r="G17" i="7"/>
  <c r="N16" i="7"/>
  <c r="O16" i="7" s="1"/>
  <c r="J16" i="7"/>
  <c r="P16" i="7" s="1"/>
  <c r="G16" i="7"/>
  <c r="P15" i="7"/>
  <c r="O15" i="7"/>
  <c r="N15" i="7"/>
  <c r="J15" i="7"/>
  <c r="G15" i="7"/>
  <c r="P14" i="7"/>
  <c r="O14" i="7"/>
  <c r="N14" i="7"/>
  <c r="J14" i="7"/>
  <c r="G14" i="7"/>
  <c r="N13" i="7"/>
  <c r="O13" i="7" s="1"/>
  <c r="O20" i="7" s="1"/>
  <c r="J13" i="7"/>
  <c r="P13" i="7" s="1"/>
  <c r="G13" i="7"/>
  <c r="G20" i="7" s="1"/>
  <c r="K6" i="7"/>
  <c r="M20" i="6"/>
  <c r="L20" i="6"/>
  <c r="K20" i="6"/>
  <c r="I20" i="6"/>
  <c r="H20" i="6"/>
  <c r="F20" i="6"/>
  <c r="E20" i="6"/>
  <c r="D20" i="6"/>
  <c r="C20" i="6"/>
  <c r="P19" i="6"/>
  <c r="O19" i="6"/>
  <c r="N19" i="6"/>
  <c r="J19" i="6"/>
  <c r="G19" i="6"/>
  <c r="P18" i="6"/>
  <c r="N18" i="6"/>
  <c r="O18" i="6" s="1"/>
  <c r="J18" i="6"/>
  <c r="G18" i="6"/>
  <c r="N17" i="6"/>
  <c r="O17" i="6" s="1"/>
  <c r="J17" i="6"/>
  <c r="P17" i="6" s="1"/>
  <c r="G17" i="6"/>
  <c r="P16" i="6"/>
  <c r="N16" i="6"/>
  <c r="O16" i="6" s="1"/>
  <c r="J16" i="6"/>
  <c r="G16" i="6"/>
  <c r="P15" i="6"/>
  <c r="O15" i="6"/>
  <c r="N15" i="6"/>
  <c r="J15" i="6"/>
  <c r="G15" i="6"/>
  <c r="P14" i="6"/>
  <c r="N14" i="6"/>
  <c r="O14" i="6" s="1"/>
  <c r="J14" i="6"/>
  <c r="G14" i="6"/>
  <c r="N13" i="6"/>
  <c r="O13" i="6" s="1"/>
  <c r="J13" i="6"/>
  <c r="P13" i="6" s="1"/>
  <c r="P20" i="6" s="1"/>
  <c r="G13" i="6"/>
  <c r="G20" i="6" s="1"/>
  <c r="K6" i="6"/>
  <c r="M20" i="5"/>
  <c r="L20" i="5"/>
  <c r="K20" i="5"/>
  <c r="I20" i="5"/>
  <c r="H20" i="5"/>
  <c r="F20" i="5"/>
  <c r="E20" i="5"/>
  <c r="D20" i="5"/>
  <c r="C20" i="5"/>
  <c r="P19" i="5"/>
  <c r="O19" i="5"/>
  <c r="N19" i="5"/>
  <c r="J19" i="5"/>
  <c r="G19" i="5"/>
  <c r="P18" i="5"/>
  <c r="O18" i="5"/>
  <c r="N18" i="5"/>
  <c r="J18" i="5"/>
  <c r="G18" i="5"/>
  <c r="N17" i="5"/>
  <c r="O17" i="5" s="1"/>
  <c r="J17" i="5"/>
  <c r="P17" i="5" s="1"/>
  <c r="G17" i="5"/>
  <c r="N16" i="5"/>
  <c r="O16" i="5" s="1"/>
  <c r="J16" i="5"/>
  <c r="P16" i="5" s="1"/>
  <c r="G16" i="5"/>
  <c r="P15" i="5"/>
  <c r="O15" i="5"/>
  <c r="N15" i="5"/>
  <c r="J15" i="5"/>
  <c r="G15" i="5"/>
  <c r="P14" i="5"/>
  <c r="O14" i="5"/>
  <c r="N14" i="5"/>
  <c r="J14" i="5"/>
  <c r="G14" i="5"/>
  <c r="N13" i="5"/>
  <c r="O13" i="5" s="1"/>
  <c r="O20" i="5" s="1"/>
  <c r="J13" i="5"/>
  <c r="P13" i="5" s="1"/>
  <c r="G13" i="5"/>
  <c r="G20" i="5" s="1"/>
  <c r="K6" i="5"/>
  <c r="M20" i="4"/>
  <c r="L20" i="4"/>
  <c r="K20" i="4"/>
  <c r="I20" i="4"/>
  <c r="H20" i="4"/>
  <c r="F20" i="4"/>
  <c r="E20" i="4"/>
  <c r="D20" i="4"/>
  <c r="C20" i="4"/>
  <c r="O19" i="4"/>
  <c r="N19" i="4"/>
  <c r="J19" i="4"/>
  <c r="P19" i="4" s="1"/>
  <c r="G19" i="4"/>
  <c r="P18" i="4"/>
  <c r="N18" i="4"/>
  <c r="O18" i="4" s="1"/>
  <c r="J18" i="4"/>
  <c r="G18" i="4"/>
  <c r="N17" i="4"/>
  <c r="O17" i="4" s="1"/>
  <c r="J17" i="4"/>
  <c r="P17" i="4" s="1"/>
  <c r="G17" i="4"/>
  <c r="P16" i="4"/>
  <c r="N16" i="4"/>
  <c r="O16" i="4" s="1"/>
  <c r="J16" i="4"/>
  <c r="G16" i="4"/>
  <c r="O15" i="4"/>
  <c r="N15" i="4"/>
  <c r="J15" i="4"/>
  <c r="P15" i="4" s="1"/>
  <c r="G15" i="4"/>
  <c r="P14" i="4"/>
  <c r="N14" i="4"/>
  <c r="O14" i="4" s="1"/>
  <c r="J14" i="4"/>
  <c r="G14" i="4"/>
  <c r="O13" i="4"/>
  <c r="N13" i="4"/>
  <c r="N20" i="4" s="1"/>
  <c r="J13" i="4"/>
  <c r="P13" i="4" s="1"/>
  <c r="G13" i="4"/>
  <c r="G20" i="4" s="1"/>
  <c r="K6" i="4"/>
  <c r="O20" i="31" l="1"/>
  <c r="N20" i="31"/>
  <c r="J20" i="31"/>
  <c r="J20" i="30"/>
  <c r="O13" i="30"/>
  <c r="O20" i="30" s="1"/>
  <c r="P20" i="29"/>
  <c r="O20" i="29"/>
  <c r="J20" i="29"/>
  <c r="N20" i="29"/>
  <c r="P20" i="28"/>
  <c r="J20" i="28"/>
  <c r="O13" i="28"/>
  <c r="O20" i="28" s="1"/>
  <c r="O20" i="27"/>
  <c r="J20" i="27"/>
  <c r="N20" i="27"/>
  <c r="P20" i="26"/>
  <c r="O20" i="26"/>
  <c r="J20" i="26"/>
  <c r="N20" i="26"/>
  <c r="O20" i="25"/>
  <c r="N20" i="25"/>
  <c r="J20" i="25"/>
  <c r="O20" i="24"/>
  <c r="N20" i="24"/>
  <c r="J20" i="24"/>
  <c r="P20" i="23"/>
  <c r="O20" i="23"/>
  <c r="J20" i="23"/>
  <c r="N20" i="23"/>
  <c r="J20" i="22"/>
  <c r="O13" i="22"/>
  <c r="O20" i="22" s="1"/>
  <c r="J20" i="21"/>
  <c r="O13" i="21"/>
  <c r="O20" i="21" s="1"/>
  <c r="O20" i="20"/>
  <c r="J20" i="20"/>
  <c r="N20" i="20"/>
  <c r="J20" i="19"/>
  <c r="O13" i="19"/>
  <c r="O20" i="19" s="1"/>
  <c r="O20" i="18"/>
  <c r="N20" i="18"/>
  <c r="J20" i="18"/>
  <c r="P20" i="17"/>
  <c r="J20" i="17"/>
  <c r="N20" i="17"/>
  <c r="P20" i="16"/>
  <c r="J20" i="16"/>
  <c r="N20" i="16"/>
  <c r="O20" i="15"/>
  <c r="J20" i="15"/>
  <c r="N20" i="15"/>
  <c r="P20" i="14"/>
  <c r="J20" i="14"/>
  <c r="N20" i="14"/>
  <c r="O20" i="13"/>
  <c r="J20" i="13"/>
  <c r="N20" i="13"/>
  <c r="J20" i="12"/>
  <c r="O13" i="12"/>
  <c r="O20" i="12" s="1"/>
  <c r="O20" i="11"/>
  <c r="N20" i="11"/>
  <c r="J20" i="11"/>
  <c r="P20" i="10"/>
  <c r="N20" i="10"/>
  <c r="J20" i="10"/>
  <c r="O20" i="9"/>
  <c r="J20" i="9"/>
  <c r="N20" i="9"/>
  <c r="P20" i="8"/>
  <c r="J20" i="8"/>
  <c r="N20" i="8"/>
  <c r="P20" i="7"/>
  <c r="N20" i="7"/>
  <c r="J20" i="7"/>
  <c r="O20" i="6"/>
  <c r="N20" i="6"/>
  <c r="J20" i="6"/>
  <c r="P20" i="5"/>
  <c r="J20" i="5"/>
  <c r="N20" i="5"/>
  <c r="P20" i="4"/>
  <c r="O20" i="4"/>
  <c r="J20" i="4"/>
</calcChain>
</file>

<file path=xl/sharedStrings.xml><?xml version="1.0" encoding="utf-8"?>
<sst xmlns="http://schemas.openxmlformats.org/spreadsheetml/2006/main" count="1769" uniqueCount="154">
  <si>
    <t>OPERATING FUND (ACS0366.xls)</t>
  </si>
  <si>
    <t>COLLEGE NAME:</t>
  </si>
  <si>
    <t>Mott Community College</t>
  </si>
  <si>
    <t>IN-</t>
  </si>
  <si>
    <t>OUT-</t>
  </si>
  <si>
    <t>CONTACT PERSON:</t>
  </si>
  <si>
    <t>UNDUPLICATED</t>
  </si>
  <si>
    <t>DISTRICT</t>
  </si>
  <si>
    <t>TOTAL</t>
  </si>
  <si>
    <t>E-MAIL:</t>
  </si>
  <si>
    <t>HEADCOUNT=====&gt;</t>
  </si>
  <si>
    <t>OCCUPA-</t>
  </si>
  <si>
    <t># OF</t>
  </si>
  <si>
    <t>DUPLICATED STUDENT HEADCOUNT</t>
  </si>
  <si>
    <t>STUDENT CONTACT HOURS</t>
  </si>
  <si>
    <t>TIONAL</t>
  </si>
  <si>
    <t>STUDENT CREDIT HOURS</t>
  </si>
  <si>
    <t>ACS</t>
  </si>
  <si>
    <t>COURSES</t>
  </si>
  <si>
    <t>SECTIONS</t>
  </si>
  <si>
    <t>CONTACT</t>
  </si>
  <si>
    <t>CODE</t>
  </si>
  <si>
    <t>DELIVERED</t>
  </si>
  <si>
    <t>HOURS</t>
  </si>
  <si>
    <t>FYES</t>
  </si>
  <si>
    <t>CHES</t>
  </si>
  <si>
    <t>1.1</t>
  </si>
  <si>
    <t>GENERAL EDUCATION</t>
  </si>
  <si>
    <t>1.2</t>
  </si>
  <si>
    <t>BUSINESS &amp; HUMAN SERVICES</t>
  </si>
  <si>
    <t>1.3</t>
  </si>
  <si>
    <t>TECHNICAL &amp; INDUSTRIAL OCCUPATIONS</t>
  </si>
  <si>
    <t>1.4</t>
  </si>
  <si>
    <t>HEALTH OCCUPATIONS</t>
  </si>
  <si>
    <t>1.5</t>
  </si>
  <si>
    <t>DEVELOPMENTAL EDUC. &amp; BASIC SKILLS</t>
  </si>
  <si>
    <t>HUMAN DEVELOPMENT</t>
  </si>
  <si>
    <t>PERSONAL INTEREST</t>
  </si>
  <si>
    <t>1.0</t>
  </si>
  <si>
    <t>OPERATING FUND (ACS0266.xls)</t>
  </si>
  <si>
    <t>Bay de Noc Community College</t>
  </si>
  <si>
    <t>Penny Pavlat</t>
  </si>
  <si>
    <t>pavlatp@baycollege.edu</t>
  </si>
  <si>
    <t>OPERATING FUND (ACS1066.xls)</t>
  </si>
  <si>
    <t>Jackson College</t>
  </si>
  <si>
    <t>Teresa Choate</t>
  </si>
  <si>
    <t>choateteresam@jccmi.edu</t>
  </si>
  <si>
    <t>OPERATING FUND (ACS1166.xls)</t>
  </si>
  <si>
    <t>Kalamazoo Valley Community College</t>
  </si>
  <si>
    <t>Dan Mondoux</t>
  </si>
  <si>
    <t>dmondoux@kvcc.edu</t>
  </si>
  <si>
    <t>OPERATING FUND (ACS1266.xls)</t>
  </si>
  <si>
    <t>Kellogg Community College</t>
  </si>
  <si>
    <t>Naomi M. Livengood</t>
  </si>
  <si>
    <t>livengoodn@kellogg.edu</t>
  </si>
  <si>
    <t>OPERATING FUND (ACS1366.xls)</t>
  </si>
  <si>
    <t>Kirtland Community College</t>
  </si>
  <si>
    <t>Nick Baker</t>
  </si>
  <si>
    <t>nick.baker@kirtland.edu</t>
  </si>
  <si>
    <t>OPERATING FUND (ACS1466.xls)</t>
  </si>
  <si>
    <t>Lake Michigan College</t>
  </si>
  <si>
    <t>John Hulsebus</t>
  </si>
  <si>
    <t>jhulsebus@lakemichigancollege.edu</t>
  </si>
  <si>
    <t>OPERATING FUND (ACS1566.xls)</t>
  </si>
  <si>
    <t>Lansing Community College</t>
  </si>
  <si>
    <t>Dana Cogswell</t>
  </si>
  <si>
    <t>cogswd@lcc.edu</t>
  </si>
  <si>
    <t>OPERATING FUND (ACS1666.xls)</t>
  </si>
  <si>
    <t>Macomb Community College</t>
  </si>
  <si>
    <t>Bobbie Remias</t>
  </si>
  <si>
    <t>remiasr@macomb.edu</t>
  </si>
  <si>
    <t>OPERATING FUND (ACS1766.xls)</t>
  </si>
  <si>
    <t>Mid Michigan Community College1</t>
  </si>
  <si>
    <t>Kim Oren</t>
  </si>
  <si>
    <t>koren@midmich.edu</t>
  </si>
  <si>
    <t>OPERATING FUND (ACS1866.xls)</t>
  </si>
  <si>
    <t>Monroe County Community College</t>
  </si>
  <si>
    <t>AJ Fischer</t>
  </si>
  <si>
    <t>afischer@monroeccc.edu</t>
  </si>
  <si>
    <t>OPERATING FUND (ACS0866.xls)</t>
  </si>
  <si>
    <t>Henry Ford College</t>
  </si>
  <si>
    <t>Becky Chadwick</t>
  </si>
  <si>
    <t>bchadwick@hfcc.edu</t>
  </si>
  <si>
    <t>OPERATING FUND (ACS1966.xls)</t>
  </si>
  <si>
    <t>Montcalm Community College</t>
  </si>
  <si>
    <t>Vladimir Edelman</t>
  </si>
  <si>
    <t>vladimir.edelman@montcalm.edu</t>
  </si>
  <si>
    <t>OPERATING FUND (ACS2066.xls)</t>
  </si>
  <si>
    <t>Muskegon Community College</t>
  </si>
  <si>
    <t>Eduardo Bedoya</t>
  </si>
  <si>
    <t>Eduardo.bedoya@muskegoncc.edu</t>
  </si>
  <si>
    <t>OPERATING FUND (ACS2166.xls)</t>
  </si>
  <si>
    <t>North Central Michigan College</t>
  </si>
  <si>
    <t>Joseph Balinski</t>
  </si>
  <si>
    <t>jbalinski@ncmich.edu</t>
  </si>
  <si>
    <t>OPERATING FUND (ACS2266.xls)</t>
  </si>
  <si>
    <t>Northwestern Michigan College</t>
  </si>
  <si>
    <t>Angie Baisden</t>
  </si>
  <si>
    <t>abaisden@nmc.edu</t>
  </si>
  <si>
    <t>OPERATING FUND (ACS2366.xls)</t>
  </si>
  <si>
    <t>Oakland Community College</t>
  </si>
  <si>
    <t>Marty Orlowski</t>
  </si>
  <si>
    <t>maorlows@oaklandcc.edu</t>
  </si>
  <si>
    <t>OPERATING FUND (ACS2466.xls)</t>
  </si>
  <si>
    <t>St. Clair County Community College</t>
  </si>
  <si>
    <t>Celina Grondin</t>
  </si>
  <si>
    <t>cgrondin@sc4.edu</t>
  </si>
  <si>
    <t>OPERATING FUND (ACS2566.xls)</t>
  </si>
  <si>
    <t>Schoolcraft College</t>
  </si>
  <si>
    <t>Cheryl McDonald</t>
  </si>
  <si>
    <t>cmcdonal@schoolcraft.edu</t>
  </si>
  <si>
    <t>OPERATING FUND (ACS2666.xls)</t>
  </si>
  <si>
    <t>Southwestern Michigan College</t>
  </si>
  <si>
    <t>Angela Evans</t>
  </si>
  <si>
    <t>aevans14@swmich.edu</t>
  </si>
  <si>
    <t>OPERATING FUND (ACS2766.xls)</t>
  </si>
  <si>
    <t>Washtenaw Community College</t>
  </si>
  <si>
    <t>Kathy Currie</t>
  </si>
  <si>
    <t>kcurrie@wccnet.edu</t>
  </si>
  <si>
    <t>OPERATING FUND (ACS2866.xls)</t>
  </si>
  <si>
    <t>Wayne County Community College District</t>
  </si>
  <si>
    <t>Johnesa Hodge</t>
  </si>
  <si>
    <t>jdimick1@wcccd.edu</t>
  </si>
  <si>
    <t>OPERATING FUND (ACS2966.xls)</t>
  </si>
  <si>
    <t>West Shore Community College</t>
  </si>
  <si>
    <t>Steve Sparling</t>
  </si>
  <si>
    <t>ssparling@westshore.edu</t>
  </si>
  <si>
    <t>OPERATING FUND (ACS0166.xls)</t>
  </si>
  <si>
    <t>alpena Community College</t>
  </si>
  <si>
    <t>Richard Sutherland</t>
  </si>
  <si>
    <t>sutherlr@alpenacc.edu</t>
  </si>
  <si>
    <t>OPERATING FUND (ACS0466.xls)</t>
  </si>
  <si>
    <t>Delta College</t>
  </si>
  <si>
    <t>Pat Randall</t>
  </si>
  <si>
    <t>jprandal@delta.edu</t>
  </si>
  <si>
    <t>OPERATING FUND (ACS0566.xls)</t>
  </si>
  <si>
    <t>Glen Oaks Community College</t>
  </si>
  <si>
    <t>Beverly Andrews</t>
  </si>
  <si>
    <t>bandrews@glenoaks.edu</t>
  </si>
  <si>
    <t>OPERATING FUND (ACS0666.xls)</t>
  </si>
  <si>
    <t>Gogebic Community College</t>
  </si>
  <si>
    <t>Miranda Lawver</t>
  </si>
  <si>
    <t>mirandal@gogebic.edu</t>
  </si>
  <si>
    <t>OPERATING FUND (ACS0766.xls)</t>
  </si>
  <si>
    <t>Grand Rapids Community College</t>
  </si>
  <si>
    <t>Mark Champion</t>
  </si>
  <si>
    <t>mchampio@grcc.edu</t>
  </si>
  <si>
    <t>OPERATING FUND (ACSXX66.XLS)</t>
  </si>
  <si>
    <t>State of Michigan</t>
  </si>
  <si>
    <t>2015-16 COURSE ENROLLMENT DATA BY INSTRUCTIONAL SUBACTIVITY</t>
  </si>
  <si>
    <t>CEPI Customer Support</t>
  </si>
  <si>
    <t>CEPI@Michigan.gov</t>
  </si>
  <si>
    <t>Erin Shirey</t>
  </si>
  <si>
    <t>erin.shirey@mcc.edu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</si>
</sst>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.0"/>
    <numFmt numFmtId="166" formatCode="#,##0.0"/>
    <numFmt numFmtId="167" formatCode="0.00_)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b/>
      <i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u/>
      <sz val="10"/>
      <color indexed="12"/>
      <name val="Courier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64" fontId="1" fillId="0" borderId="0"/>
    <xf numFmtId="164" fontId="5" fillId="0" borderId="0" applyNumberFormat="0" applyFill="0" applyBorder="0" applyAlignment="0" applyProtection="0"/>
  </cellStyleXfs>
  <cellXfs count="144">
    <xf numFmtId="0" fontId="0" fillId="0" borderId="0" xfId="0"/>
    <xf numFmtId="3" fontId="2" fillId="0" borderId="0" xfId="1" applyNumberFormat="1" applyFont="1" applyAlignment="1" applyProtection="1">
      <alignment horizontal="left"/>
    </xf>
    <xf numFmtId="164" fontId="3" fillId="0" borderId="0" xfId="1" applyFont="1"/>
    <xf numFmtId="3" fontId="3" fillId="0" borderId="0" xfId="1" applyNumberFormat="1" applyFont="1"/>
    <xf numFmtId="164" fontId="3" fillId="0" borderId="0" xfId="1" applyNumberFormat="1" applyFont="1" applyAlignment="1" applyProtection="1">
      <alignment horizontal="right"/>
    </xf>
    <xf numFmtId="164" fontId="3" fillId="0" borderId="0" xfId="1" applyNumberFormat="1" applyFont="1" applyAlignment="1" applyProtection="1">
      <alignment horizontal="left"/>
    </xf>
    <xf numFmtId="3" fontId="3" fillId="0" borderId="0" xfId="1" applyNumberFormat="1" applyFont="1" applyAlignment="1" applyProtection="1">
      <alignment horizontal="right"/>
    </xf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3" xfId="1" applyNumberFormat="1" applyFont="1" applyBorder="1" applyAlignment="1" applyProtection="1">
      <alignment horizontal="right"/>
    </xf>
    <xf numFmtId="3" fontId="3" fillId="0" borderId="4" xfId="1" applyNumberFormat="1" applyFont="1" applyBorder="1"/>
    <xf numFmtId="3" fontId="3" fillId="0" borderId="0" xfId="1" applyNumberFormat="1" applyFont="1" applyAlignment="1" applyProtection="1">
      <alignment horizontal="left"/>
    </xf>
    <xf numFmtId="3" fontId="3" fillId="0" borderId="6" xfId="1" applyNumberFormat="1" applyFont="1" applyBorder="1" applyAlignment="1" applyProtection="1">
      <alignment horizontal="left"/>
    </xf>
    <xf numFmtId="3" fontId="3" fillId="0" borderId="0" xfId="1" applyNumberFormat="1" applyFont="1" applyBorder="1"/>
    <xf numFmtId="3" fontId="3" fillId="0" borderId="0" xfId="1" applyNumberFormat="1" applyFont="1" applyBorder="1" applyAlignment="1" applyProtection="1">
      <alignment horizontal="right"/>
    </xf>
    <xf numFmtId="3" fontId="3" fillId="0" borderId="7" xfId="1" applyNumberFormat="1" applyFont="1" applyBorder="1" applyAlignment="1" applyProtection="1">
      <alignment horizontal="right"/>
    </xf>
    <xf numFmtId="3" fontId="3" fillId="0" borderId="8" xfId="1" applyNumberFormat="1" applyFont="1" applyBorder="1" applyAlignment="1" applyProtection="1">
      <alignment horizontal="left"/>
    </xf>
    <xf numFmtId="3" fontId="3" fillId="0" borderId="9" xfId="1" applyNumberFormat="1" applyFont="1" applyBorder="1"/>
    <xf numFmtId="3" fontId="4" fillId="0" borderId="9" xfId="1" applyNumberFormat="1" applyFont="1" applyBorder="1" applyProtection="1">
      <protection locked="0"/>
    </xf>
    <xf numFmtId="3" fontId="3" fillId="0" borderId="10" xfId="1" applyNumberFormat="1" applyFont="1" applyBorder="1" applyProtection="1"/>
    <xf numFmtId="164" fontId="1" fillId="0" borderId="0" xfId="1" applyAlignment="1">
      <alignment horizontal="left"/>
    </xf>
    <xf numFmtId="49" fontId="3" fillId="0" borderId="0" xfId="1" applyNumberFormat="1" applyFont="1" applyBorder="1" applyAlignment="1" applyProtection="1">
      <alignment horizontal="left"/>
      <protection locked="0"/>
    </xf>
    <xf numFmtId="164" fontId="3" fillId="0" borderId="0" xfId="1" applyFont="1" applyBorder="1" applyAlignment="1">
      <alignment horizontal="left"/>
    </xf>
    <xf numFmtId="3" fontId="3" fillId="0" borderId="0" xfId="1" applyNumberFormat="1" applyFont="1" applyBorder="1" applyAlignment="1" applyProtection="1">
      <alignment horizontal="left"/>
    </xf>
    <xf numFmtId="3" fontId="4" fillId="0" borderId="0" xfId="1" applyNumberFormat="1" applyFont="1" applyBorder="1" applyProtection="1">
      <protection locked="0"/>
    </xf>
    <xf numFmtId="3" fontId="3" fillId="0" borderId="0" xfId="1" applyNumberFormat="1" applyFont="1" applyBorder="1" applyProtection="1"/>
    <xf numFmtId="49" fontId="6" fillId="0" borderId="0" xfId="2" applyNumberFormat="1" applyFont="1" applyBorder="1" applyAlignment="1" applyProtection="1">
      <alignment horizontal="left"/>
      <protection locked="0"/>
    </xf>
    <xf numFmtId="3" fontId="7" fillId="0" borderId="0" xfId="1" applyNumberFormat="1" applyFont="1"/>
    <xf numFmtId="164" fontId="3" fillId="0" borderId="11" xfId="1" applyFont="1" applyBorder="1" applyAlignment="1">
      <alignment horizontal="left"/>
    </xf>
    <xf numFmtId="164" fontId="3" fillId="0" borderId="12" xfId="1" applyFont="1" applyBorder="1"/>
    <xf numFmtId="3" fontId="3" fillId="0" borderId="12" xfId="1" applyNumberFormat="1" applyFont="1" applyBorder="1"/>
    <xf numFmtId="3" fontId="3" fillId="0" borderId="12" xfId="1" applyNumberFormat="1" applyFont="1" applyBorder="1" applyAlignment="1" applyProtection="1">
      <alignment horizontal="right"/>
    </xf>
    <xf numFmtId="3" fontId="3" fillId="0" borderId="12" xfId="1" applyNumberFormat="1" applyFont="1" applyBorder="1" applyAlignment="1" applyProtection="1">
      <alignment horizontal="centerContinuous"/>
    </xf>
    <xf numFmtId="3" fontId="3" fillId="0" borderId="12" xfId="1" applyNumberFormat="1" applyFont="1" applyBorder="1" applyAlignment="1">
      <alignment horizontal="centerContinuous"/>
    </xf>
    <xf numFmtId="3" fontId="3" fillId="0" borderId="13" xfId="1" applyNumberFormat="1" applyFont="1" applyBorder="1"/>
    <xf numFmtId="164" fontId="3" fillId="0" borderId="14" xfId="1" applyFont="1" applyBorder="1" applyAlignment="1">
      <alignment horizontal="left"/>
    </xf>
    <xf numFmtId="164" fontId="3" fillId="0" borderId="0" xfId="1" applyFont="1" applyBorder="1"/>
    <xf numFmtId="3" fontId="3" fillId="0" borderId="0" xfId="1" applyNumberFormat="1" applyFont="1" applyBorder="1" applyAlignment="1" applyProtection="1">
      <alignment horizontal="centerContinuous"/>
    </xf>
    <xf numFmtId="3" fontId="3" fillId="0" borderId="0" xfId="1" applyNumberFormat="1" applyFont="1" applyBorder="1" applyAlignment="1">
      <alignment horizontal="centerContinuous"/>
    </xf>
    <xf numFmtId="3" fontId="3" fillId="0" borderId="16" xfId="1" applyNumberFormat="1" applyFont="1" applyBorder="1"/>
    <xf numFmtId="164" fontId="3" fillId="0" borderId="14" xfId="1" applyNumberFormat="1" applyFont="1" applyBorder="1" applyAlignment="1" applyProtection="1">
      <alignment horizontal="left"/>
    </xf>
    <xf numFmtId="164" fontId="3" fillId="0" borderId="17" xfId="1" applyNumberFormat="1" applyFont="1" applyBorder="1" applyAlignment="1" applyProtection="1">
      <alignment horizontal="left"/>
    </xf>
    <xf numFmtId="164" fontId="3" fillId="0" borderId="15" xfId="1" applyFont="1" applyBorder="1"/>
    <xf numFmtId="3" fontId="3" fillId="0" borderId="15" xfId="1" applyNumberFormat="1" applyFont="1" applyBorder="1" applyAlignment="1" applyProtection="1">
      <alignment horizontal="right"/>
    </xf>
    <xf numFmtId="3" fontId="8" fillId="0" borderId="15" xfId="1" applyNumberFormat="1" applyFont="1" applyBorder="1" applyAlignment="1" applyProtection="1">
      <alignment horizontal="right"/>
    </xf>
    <xf numFmtId="3" fontId="8" fillId="0" borderId="18" xfId="1" applyNumberFormat="1" applyFont="1" applyBorder="1" applyAlignment="1" applyProtection="1">
      <alignment horizontal="right"/>
    </xf>
    <xf numFmtId="165" fontId="3" fillId="0" borderId="0" xfId="1" quotePrefix="1" applyNumberFormat="1" applyFont="1" applyAlignment="1" applyProtection="1">
      <alignment horizontal="left" vertical="center"/>
    </xf>
    <xf numFmtId="164" fontId="3" fillId="0" borderId="0" xfId="1" applyNumberFormat="1" applyFont="1" applyAlignment="1" applyProtection="1">
      <alignment horizontal="left" vertical="center"/>
    </xf>
    <xf numFmtId="3" fontId="4" fillId="0" borderId="0" xfId="1" applyNumberFormat="1" applyFont="1" applyAlignment="1" applyProtection="1">
      <alignment vertical="center"/>
    </xf>
    <xf numFmtId="3" fontId="3" fillId="0" borderId="0" xfId="1" applyNumberFormat="1" applyFont="1" applyAlignment="1" applyProtection="1">
      <alignment vertical="center"/>
    </xf>
    <xf numFmtId="3" fontId="8" fillId="0" borderId="0" xfId="1" applyNumberFormat="1" applyFont="1" applyAlignment="1" applyProtection="1">
      <alignment vertical="center"/>
    </xf>
    <xf numFmtId="166" fontId="3" fillId="0" borderId="0" xfId="1" applyNumberFormat="1" applyFont="1" applyAlignment="1" applyProtection="1">
      <alignment vertical="center"/>
    </xf>
    <xf numFmtId="3" fontId="3" fillId="0" borderId="0" xfId="1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1" applyNumberFormat="1" applyFont="1" applyAlignment="1" applyProtection="1">
      <alignment vertical="center"/>
    </xf>
    <xf numFmtId="164" fontId="3" fillId="0" borderId="0" xfId="1" applyNumberFormat="1" applyFont="1" applyAlignment="1" applyProtection="1">
      <alignment horizontal="left" vertical="center" wrapText="1"/>
    </xf>
    <xf numFmtId="165" fontId="3" fillId="0" borderId="0" xfId="1" applyNumberFormat="1" applyFont="1" applyAlignment="1" applyProtection="1">
      <alignment horizontal="left" vertical="center"/>
    </xf>
    <xf numFmtId="3" fontId="4" fillId="2" borderId="0" xfId="1" applyNumberFormat="1" applyFont="1" applyFill="1" applyAlignment="1" applyProtection="1">
      <alignment horizontal="right" vertical="center"/>
    </xf>
    <xf numFmtId="165" fontId="3" fillId="0" borderId="9" xfId="1" applyNumberFormat="1" applyFont="1" applyBorder="1" applyAlignment="1" applyProtection="1">
      <alignment horizontal="left" vertical="center"/>
    </xf>
    <xf numFmtId="164" fontId="3" fillId="0" borderId="9" xfId="1" applyNumberFormat="1" applyFont="1" applyBorder="1" applyAlignment="1" applyProtection="1">
      <alignment horizontal="left" vertical="center"/>
    </xf>
    <xf numFmtId="3" fontId="4" fillId="0" borderId="9" xfId="1" applyNumberFormat="1" applyFont="1" applyBorder="1" applyAlignment="1" applyProtection="1">
      <alignment vertical="center"/>
    </xf>
    <xf numFmtId="3" fontId="3" fillId="0" borderId="9" xfId="1" applyNumberFormat="1" applyFont="1" applyBorder="1" applyAlignment="1" applyProtection="1">
      <alignment vertical="center"/>
    </xf>
    <xf numFmtId="3" fontId="4" fillId="2" borderId="9" xfId="1" applyNumberFormat="1" applyFont="1" applyFill="1" applyBorder="1" applyAlignment="1" applyProtection="1">
      <alignment horizontal="right" vertical="center"/>
    </xf>
    <xf numFmtId="3" fontId="8" fillId="0" borderId="9" xfId="1" applyNumberFormat="1" applyFont="1" applyBorder="1" applyAlignment="1" applyProtection="1">
      <alignment vertical="center"/>
    </xf>
    <xf numFmtId="166" fontId="3" fillId="0" borderId="9" xfId="1" applyNumberFormat="1" applyFont="1" applyBorder="1" applyAlignment="1" applyProtection="1">
      <alignment vertical="center"/>
    </xf>
    <xf numFmtId="164" fontId="3" fillId="0" borderId="0" xfId="1" applyNumberFormat="1" applyFont="1" applyAlignment="1" applyProtection="1">
      <alignment horizontal="right" vertical="center"/>
    </xf>
    <xf numFmtId="166" fontId="8" fillId="0" borderId="0" xfId="1" applyNumberFormat="1" applyFont="1" applyAlignment="1" applyProtection="1">
      <alignment vertical="center"/>
    </xf>
    <xf numFmtId="165" fontId="3" fillId="0" borderId="0" xfId="1" applyNumberFormat="1" applyFont="1" applyAlignment="1" applyProtection="1">
      <alignment horizontal="center"/>
    </xf>
    <xf numFmtId="165" fontId="3" fillId="0" borderId="0" xfId="1" applyNumberFormat="1" applyFont="1" applyAlignment="1" applyProtection="1">
      <alignment horizontal="fill"/>
    </xf>
    <xf numFmtId="164" fontId="3" fillId="0" borderId="0" xfId="1" applyNumberFormat="1" applyFont="1" applyAlignment="1" applyProtection="1">
      <alignment horizontal="fill"/>
    </xf>
    <xf numFmtId="3" fontId="3" fillId="0" borderId="0" xfId="1" applyNumberFormat="1" applyFont="1" applyAlignment="1" applyProtection="1">
      <alignment horizontal="fill"/>
    </xf>
    <xf numFmtId="3" fontId="3" fillId="0" borderId="0" xfId="1" applyNumberFormat="1" applyFont="1" applyProtection="1">
      <protection locked="0"/>
    </xf>
    <xf numFmtId="3" fontId="3" fillId="0" borderId="0" xfId="1" applyNumberFormat="1" applyFont="1" applyProtection="1"/>
    <xf numFmtId="167" fontId="3" fillId="0" borderId="0" xfId="1" applyNumberFormat="1" applyFont="1" applyAlignment="1" applyProtection="1">
      <alignment horizontal="center"/>
    </xf>
    <xf numFmtId="3" fontId="3" fillId="0" borderId="0" xfId="1" applyNumberFormat="1" applyFont="1" applyAlignment="1" applyProtection="1">
      <alignment horizontal="right"/>
      <protection locked="0"/>
    </xf>
    <xf numFmtId="164" fontId="3" fillId="0" borderId="0" xfId="1" applyNumberFormat="1" applyFont="1" applyAlignment="1" applyProtection="1">
      <alignment horizontal="left"/>
    </xf>
    <xf numFmtId="3" fontId="2" fillId="0" borderId="0" xfId="0" applyNumberFormat="1" applyFont="1" applyAlignment="1" applyProtection="1">
      <alignment horizontal="left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3" fontId="3" fillId="0" borderId="0" xfId="0" applyNumberFormat="1" applyFont="1" applyAlignment="1" applyProtection="1">
      <alignment horizontal="right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 applyProtection="1">
      <alignment horizontal="right"/>
    </xf>
    <xf numFmtId="3" fontId="3" fillId="0" borderId="4" xfId="0" applyNumberFormat="1" applyFont="1" applyBorder="1"/>
    <xf numFmtId="3" fontId="3" fillId="0" borderId="0" xfId="0" applyNumberFormat="1" applyFont="1" applyAlignment="1" applyProtection="1">
      <alignment horizontal="left"/>
    </xf>
    <xf numFmtId="3" fontId="3" fillId="0" borderId="6" xfId="0" applyNumberFormat="1" applyFont="1" applyBorder="1" applyAlignment="1" applyProtection="1">
      <alignment horizontal="left"/>
    </xf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right"/>
    </xf>
    <xf numFmtId="3" fontId="3" fillId="0" borderId="7" xfId="0" applyNumberFormat="1" applyFont="1" applyBorder="1" applyAlignment="1" applyProtection="1">
      <alignment horizontal="right"/>
    </xf>
    <xf numFmtId="3" fontId="3" fillId="0" borderId="8" xfId="0" applyNumberFormat="1" applyFont="1" applyBorder="1" applyAlignment="1" applyProtection="1">
      <alignment horizontal="left"/>
    </xf>
    <xf numFmtId="3" fontId="3" fillId="0" borderId="9" xfId="0" applyNumberFormat="1" applyFont="1" applyBorder="1"/>
    <xf numFmtId="3" fontId="4" fillId="0" borderId="9" xfId="0" applyNumberFormat="1" applyFont="1" applyBorder="1" applyProtection="1">
      <protection locked="0"/>
    </xf>
    <xf numFmtId="3" fontId="3" fillId="0" borderId="10" xfId="0" applyNumberFormat="1" applyFont="1" applyBorder="1" applyProtection="1"/>
    <xf numFmtId="3" fontId="7" fillId="0" borderId="0" xfId="0" applyNumberFormat="1" applyFont="1"/>
    <xf numFmtId="0" fontId="3" fillId="0" borderId="11" xfId="0" applyFont="1" applyBorder="1" applyAlignment="1">
      <alignment horizontal="left"/>
    </xf>
    <xf numFmtId="0" fontId="3" fillId="0" borderId="12" xfId="0" applyFont="1" applyBorder="1"/>
    <xf numFmtId="3" fontId="3" fillId="0" borderId="12" xfId="0" applyNumberFormat="1" applyFont="1" applyBorder="1"/>
    <xf numFmtId="3" fontId="3" fillId="0" borderId="12" xfId="0" applyNumberFormat="1" applyFont="1" applyBorder="1" applyAlignment="1" applyProtection="1">
      <alignment horizontal="right"/>
    </xf>
    <xf numFmtId="3" fontId="3" fillId="0" borderId="12" xfId="0" applyNumberFormat="1" applyFont="1" applyBorder="1" applyAlignment="1" applyProtection="1">
      <alignment horizontal="centerContinuous"/>
    </xf>
    <xf numFmtId="3" fontId="3" fillId="0" borderId="12" xfId="0" applyNumberFormat="1" applyFont="1" applyBorder="1" applyAlignment="1">
      <alignment horizontal="centerContinuous"/>
    </xf>
    <xf numFmtId="3" fontId="3" fillId="0" borderId="13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0" xfId="0" applyFont="1" applyBorder="1"/>
    <xf numFmtId="3" fontId="3" fillId="0" borderId="0" xfId="0" applyNumberFormat="1" applyFont="1" applyBorder="1" applyAlignment="1" applyProtection="1">
      <alignment horizontal="centerContinuous"/>
    </xf>
    <xf numFmtId="3" fontId="3" fillId="0" borderId="0" xfId="0" applyNumberFormat="1" applyFont="1" applyBorder="1" applyAlignment="1">
      <alignment horizontal="centerContinuous"/>
    </xf>
    <xf numFmtId="3" fontId="3" fillId="0" borderId="16" xfId="0" applyNumberFormat="1" applyFont="1" applyBorder="1"/>
    <xf numFmtId="164" fontId="3" fillId="0" borderId="14" xfId="0" applyNumberFormat="1" applyFont="1" applyBorder="1" applyAlignment="1" applyProtection="1">
      <alignment horizontal="left"/>
    </xf>
    <xf numFmtId="164" fontId="3" fillId="0" borderId="17" xfId="0" applyNumberFormat="1" applyFont="1" applyBorder="1" applyAlignment="1" applyProtection="1">
      <alignment horizontal="left"/>
    </xf>
    <xf numFmtId="0" fontId="3" fillId="0" borderId="15" xfId="0" applyFont="1" applyBorder="1"/>
    <xf numFmtId="3" fontId="3" fillId="0" borderId="15" xfId="0" applyNumberFormat="1" applyFont="1" applyBorder="1" applyAlignment="1" applyProtection="1">
      <alignment horizontal="right"/>
    </xf>
    <xf numFmtId="3" fontId="8" fillId="0" borderId="15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5" fontId="3" fillId="0" borderId="0" xfId="0" quotePrefix="1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left" vertical="center"/>
    </xf>
    <xf numFmtId="3" fontId="4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horizontal="left" vertical="center" wrapText="1"/>
    </xf>
    <xf numFmtId="165" fontId="3" fillId="0" borderId="0" xfId="0" applyNumberFormat="1" applyFont="1" applyAlignment="1" applyProtection="1">
      <alignment horizontal="left" vertical="center"/>
    </xf>
    <xf numFmtId="3" fontId="4" fillId="2" borderId="0" xfId="0" applyNumberFormat="1" applyFont="1" applyFill="1" applyAlignment="1" applyProtection="1">
      <alignment horizontal="right" vertical="center"/>
    </xf>
    <xf numFmtId="165" fontId="3" fillId="0" borderId="9" xfId="0" applyNumberFormat="1" applyFont="1" applyBorder="1" applyAlignment="1" applyProtection="1">
      <alignment horizontal="left" vertical="center"/>
    </xf>
    <xf numFmtId="164" fontId="3" fillId="0" borderId="9" xfId="0" applyNumberFormat="1" applyFont="1" applyBorder="1" applyAlignment="1" applyProtection="1">
      <alignment horizontal="left" vertical="center"/>
    </xf>
    <xf numFmtId="3" fontId="4" fillId="0" borderId="9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4" fillId="2" borderId="9" xfId="0" applyNumberFormat="1" applyFont="1" applyFill="1" applyBorder="1" applyAlignment="1" applyProtection="1">
      <alignment horizontal="right" vertical="center"/>
    </xf>
    <xf numFmtId="3" fontId="8" fillId="0" borderId="9" xfId="0" applyNumberFormat="1" applyFont="1" applyBorder="1" applyAlignment="1" applyProtection="1">
      <alignment vertical="center"/>
    </xf>
    <xf numFmtId="166" fontId="3" fillId="0" borderId="9" xfId="0" applyNumberFormat="1" applyFont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166" fontId="8" fillId="0" borderId="0" xfId="0" applyNumberFormat="1" applyFont="1" applyAlignment="1" applyProtection="1">
      <alignment vertical="center"/>
    </xf>
    <xf numFmtId="3" fontId="3" fillId="0" borderId="15" xfId="0" applyNumberFormat="1" applyFont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  <protection locked="0"/>
    </xf>
    <xf numFmtId="3" fontId="3" fillId="0" borderId="15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left"/>
    </xf>
    <xf numFmtId="49" fontId="3" fillId="0" borderId="1" xfId="1" applyNumberFormat="1" applyFont="1" applyBorder="1" applyAlignment="1" applyProtection="1">
      <alignment horizontal="left"/>
    </xf>
    <xf numFmtId="49" fontId="3" fillId="0" borderId="5" xfId="1" applyNumberFormat="1" applyFont="1" applyBorder="1" applyAlignment="1" applyProtection="1">
      <alignment horizontal="left"/>
      <protection locked="0"/>
    </xf>
    <xf numFmtId="49" fontId="5" fillId="0" borderId="5" xfId="2" applyNumberFormat="1" applyBorder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PI@Michigan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rin.shirey@m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tabSelected="1" workbookViewId="0">
      <selection activeCell="F27" sqref="F27"/>
    </sheetView>
  </sheetViews>
  <sheetFormatPr defaultRowHeight="15" x14ac:dyDescent="0.25"/>
  <cols>
    <col min="1" max="1" width="5.28515625" customWidth="1"/>
    <col min="2" max="2" width="18.85546875" customWidth="1"/>
    <col min="6" max="6" width="10.28515625" customWidth="1"/>
    <col min="11" max="11" width="10.5703125" customWidth="1"/>
  </cols>
  <sheetData>
    <row r="1" spans="1:23" s="77" customFormat="1" ht="11.85" customHeight="1" x14ac:dyDescent="0.2">
      <c r="A1" s="76" t="s">
        <v>149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  <c r="Q1" s="78"/>
      <c r="R1" s="78"/>
      <c r="S1" s="78"/>
    </row>
    <row r="2" spans="1:23" s="77" customFormat="1" ht="11.85" customHeight="1" x14ac:dyDescent="0.2">
      <c r="A2" s="76" t="s">
        <v>147</v>
      </c>
      <c r="B2" s="8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78"/>
      <c r="R2" s="78"/>
      <c r="S2" s="78"/>
    </row>
    <row r="3" spans="1:23" s="77" customFormat="1" ht="11.85" customHeight="1" x14ac:dyDescent="0.2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81"/>
    </row>
    <row r="4" spans="1:23" s="77" customFormat="1" ht="11.85" customHeight="1" x14ac:dyDescent="0.2">
      <c r="A4" s="136" t="s">
        <v>1</v>
      </c>
      <c r="B4" s="136"/>
      <c r="C4" s="137" t="s">
        <v>148</v>
      </c>
      <c r="D4" s="137"/>
      <c r="E4" s="137"/>
      <c r="F4" s="78"/>
      <c r="G4" s="82"/>
      <c r="H4" s="83"/>
      <c r="I4" s="84" t="s">
        <v>3</v>
      </c>
      <c r="J4" s="84" t="s">
        <v>4</v>
      </c>
      <c r="K4" s="85"/>
      <c r="L4" s="78"/>
      <c r="M4" s="78"/>
      <c r="N4" s="86"/>
      <c r="O4" s="78"/>
      <c r="P4" s="78"/>
      <c r="Q4" s="78"/>
      <c r="R4" s="78"/>
    </row>
    <row r="5" spans="1:23" s="77" customFormat="1" ht="11.85" customHeight="1" x14ac:dyDescent="0.2">
      <c r="A5" s="136" t="s">
        <v>5</v>
      </c>
      <c r="B5" s="136"/>
      <c r="C5" s="138" t="s">
        <v>150</v>
      </c>
      <c r="D5" s="138"/>
      <c r="E5" s="138"/>
      <c r="F5" s="78"/>
      <c r="G5" s="87" t="s">
        <v>6</v>
      </c>
      <c r="H5" s="88"/>
      <c r="I5" s="89" t="s">
        <v>7</v>
      </c>
      <c r="J5" s="89" t="s">
        <v>7</v>
      </c>
      <c r="K5" s="90" t="s">
        <v>8</v>
      </c>
      <c r="L5" s="78"/>
      <c r="M5" s="86"/>
      <c r="N5" s="78"/>
      <c r="O5" s="78"/>
      <c r="P5" s="78"/>
      <c r="Q5" s="78"/>
      <c r="R5" s="78"/>
    </row>
    <row r="6" spans="1:23" s="77" customFormat="1" ht="11.85" customHeight="1" x14ac:dyDescent="0.2">
      <c r="A6" s="136" t="s">
        <v>9</v>
      </c>
      <c r="B6" s="136"/>
      <c r="C6" s="143" t="s">
        <v>151</v>
      </c>
      <c r="D6" s="138"/>
      <c r="E6" s="138"/>
      <c r="F6" s="78"/>
      <c r="G6" s="91" t="s">
        <v>10</v>
      </c>
      <c r="H6" s="92"/>
      <c r="I6" s="93">
        <v>252461</v>
      </c>
      <c r="J6" s="93">
        <v>124876</v>
      </c>
      <c r="K6" s="94">
        <f>SUM(I6:J6)</f>
        <v>377337</v>
      </c>
      <c r="L6" s="78"/>
      <c r="M6" s="78"/>
      <c r="N6" s="78"/>
      <c r="O6" s="78"/>
      <c r="P6" s="78"/>
      <c r="Q6" s="78"/>
    </row>
    <row r="7" spans="1:23" s="77" customFormat="1" ht="11.85" customHeight="1" x14ac:dyDescent="0.2">
      <c r="A7" s="75"/>
      <c r="B7" s="20"/>
      <c r="C7" s="21"/>
      <c r="D7" s="22"/>
      <c r="E7" s="22"/>
      <c r="F7" s="3"/>
      <c r="G7" s="23"/>
      <c r="H7" s="13"/>
      <c r="I7" s="24"/>
      <c r="J7" s="24"/>
      <c r="K7" s="25"/>
      <c r="L7" s="3"/>
      <c r="M7" s="3"/>
      <c r="N7" s="3"/>
      <c r="O7" s="3"/>
      <c r="P7" s="3"/>
      <c r="Q7" s="78"/>
    </row>
    <row r="8" spans="1:23" s="77" customFormat="1" ht="11.85" customHeight="1" x14ac:dyDescent="0.2">
      <c r="C8" s="26"/>
      <c r="D8" s="88"/>
      <c r="E8" s="78"/>
      <c r="F8" s="78"/>
      <c r="G8" s="78"/>
      <c r="H8" s="78"/>
      <c r="I8" s="78"/>
      <c r="J8" s="78"/>
      <c r="K8" s="95"/>
      <c r="L8" s="78"/>
      <c r="M8" s="78"/>
      <c r="N8" s="78"/>
      <c r="O8" s="78"/>
    </row>
    <row r="9" spans="1:23" s="77" customFormat="1" ht="11.85" customHeight="1" x14ac:dyDescent="0.2">
      <c r="A9" s="96"/>
      <c r="B9" s="97"/>
      <c r="C9" s="98"/>
      <c r="D9" s="98"/>
      <c r="E9" s="98"/>
      <c r="F9" s="98"/>
      <c r="G9" s="98"/>
      <c r="H9" s="98"/>
      <c r="I9" s="98"/>
      <c r="J9" s="98"/>
      <c r="K9" s="99" t="s">
        <v>11</v>
      </c>
      <c r="L9" s="100"/>
      <c r="M9" s="101"/>
      <c r="N9" s="101"/>
      <c r="O9" s="98"/>
      <c r="P9" s="102"/>
    </row>
    <row r="10" spans="1:23" s="77" customFormat="1" ht="11.85" customHeight="1" x14ac:dyDescent="0.2">
      <c r="A10" s="103"/>
      <c r="B10" s="104"/>
      <c r="C10" s="89" t="s">
        <v>12</v>
      </c>
      <c r="D10" s="89" t="s">
        <v>12</v>
      </c>
      <c r="E10" s="135" t="s">
        <v>13</v>
      </c>
      <c r="F10" s="135"/>
      <c r="G10" s="135"/>
      <c r="H10" s="105" t="s">
        <v>14</v>
      </c>
      <c r="I10" s="106"/>
      <c r="J10" s="106"/>
      <c r="K10" s="89" t="s">
        <v>15</v>
      </c>
      <c r="L10" s="135" t="s">
        <v>16</v>
      </c>
      <c r="M10" s="135"/>
      <c r="N10" s="135"/>
      <c r="O10" s="88"/>
      <c r="P10" s="107"/>
    </row>
    <row r="11" spans="1:23" s="77" customFormat="1" ht="11.85" customHeight="1" x14ac:dyDescent="0.2">
      <c r="A11" s="108" t="s">
        <v>17</v>
      </c>
      <c r="B11" s="104"/>
      <c r="C11" s="89" t="s">
        <v>18</v>
      </c>
      <c r="D11" s="89" t="s">
        <v>19</v>
      </c>
      <c r="E11" s="89" t="s">
        <v>3</v>
      </c>
      <c r="F11" s="89" t="s">
        <v>4</v>
      </c>
      <c r="G11" s="88"/>
      <c r="H11" s="89" t="s">
        <v>3</v>
      </c>
      <c r="I11" s="89" t="s">
        <v>4</v>
      </c>
      <c r="J11" s="88"/>
      <c r="K11" s="89" t="s">
        <v>20</v>
      </c>
      <c r="L11" s="89" t="s">
        <v>3</v>
      </c>
      <c r="M11" s="89" t="s">
        <v>4</v>
      </c>
      <c r="N11" s="88"/>
      <c r="O11" s="88"/>
      <c r="P11" s="107"/>
      <c r="V11" s="79"/>
      <c r="W11" s="79"/>
    </row>
    <row r="12" spans="1:23" s="77" customFormat="1" ht="11.85" customHeight="1" x14ac:dyDescent="0.2">
      <c r="A12" s="109" t="s">
        <v>21</v>
      </c>
      <c r="B12" s="110"/>
      <c r="C12" s="111" t="s">
        <v>22</v>
      </c>
      <c r="D12" s="111" t="s">
        <v>22</v>
      </c>
      <c r="E12" s="111" t="s">
        <v>7</v>
      </c>
      <c r="F12" s="111" t="s">
        <v>7</v>
      </c>
      <c r="G12" s="111" t="s">
        <v>8</v>
      </c>
      <c r="H12" s="111" t="s">
        <v>7</v>
      </c>
      <c r="I12" s="111" t="s">
        <v>7</v>
      </c>
      <c r="J12" s="111" t="s">
        <v>8</v>
      </c>
      <c r="K12" s="111" t="s">
        <v>23</v>
      </c>
      <c r="L12" s="111" t="s">
        <v>7</v>
      </c>
      <c r="M12" s="111" t="s">
        <v>7</v>
      </c>
      <c r="N12" s="112" t="s">
        <v>8</v>
      </c>
      <c r="O12" s="112" t="s">
        <v>24</v>
      </c>
      <c r="P12" s="113" t="s">
        <v>25</v>
      </c>
      <c r="V12" s="79"/>
      <c r="W12" s="79"/>
    </row>
    <row r="13" spans="1:23" s="121" customFormat="1" ht="27.95" customHeight="1" x14ac:dyDescent="0.25">
      <c r="A13" s="114" t="s">
        <v>26</v>
      </c>
      <c r="B13" s="115" t="s">
        <v>27</v>
      </c>
      <c r="C13" s="116">
        <v>5704</v>
      </c>
      <c r="D13" s="116">
        <v>35792</v>
      </c>
      <c r="E13" s="116">
        <v>485168</v>
      </c>
      <c r="F13" s="116">
        <v>202767</v>
      </c>
      <c r="G13" s="117">
        <f t="shared" ref="G13:G19" si="0">SUM(E13:F13)</f>
        <v>687935</v>
      </c>
      <c r="H13" s="116">
        <v>28658301</v>
      </c>
      <c r="I13" s="116">
        <v>12021191</v>
      </c>
      <c r="J13" s="117">
        <f t="shared" ref="J13:J19" si="1">SUM(H13:I13)</f>
        <v>40679492</v>
      </c>
      <c r="K13" s="116">
        <v>2895486</v>
      </c>
      <c r="L13" s="116">
        <v>1597184</v>
      </c>
      <c r="M13" s="116">
        <v>676723</v>
      </c>
      <c r="N13" s="118">
        <f t="shared" ref="N13:N19" si="2">SUM(L13:M13)</f>
        <v>2273907</v>
      </c>
      <c r="O13" s="119">
        <f t="shared" ref="O13:O19" si="3">ROUND(N13/31,1)</f>
        <v>73351.8</v>
      </c>
      <c r="P13" s="119">
        <f t="shared" ref="P13:P19" si="4">ROUND(J13/496,1)</f>
        <v>82015.100000000006</v>
      </c>
      <c r="Q13" s="120"/>
      <c r="R13" s="120"/>
      <c r="S13" s="120"/>
      <c r="V13" s="122"/>
      <c r="W13" s="122"/>
    </row>
    <row r="14" spans="1:23" s="121" customFormat="1" ht="27.95" customHeight="1" x14ac:dyDescent="0.25">
      <c r="A14" s="114" t="s">
        <v>28</v>
      </c>
      <c r="B14" s="123" t="s">
        <v>29</v>
      </c>
      <c r="C14" s="116">
        <v>5427</v>
      </c>
      <c r="D14" s="116">
        <v>17462</v>
      </c>
      <c r="E14" s="116">
        <v>179773</v>
      </c>
      <c r="F14" s="116">
        <v>85889</v>
      </c>
      <c r="G14" s="117">
        <f t="shared" si="0"/>
        <v>265662</v>
      </c>
      <c r="H14" s="116">
        <v>9679341</v>
      </c>
      <c r="I14" s="116">
        <v>4347313</v>
      </c>
      <c r="J14" s="117">
        <f t="shared" si="1"/>
        <v>14026654</v>
      </c>
      <c r="K14" s="116">
        <v>13715279</v>
      </c>
      <c r="L14" s="116">
        <v>527778</v>
      </c>
      <c r="M14" s="116">
        <v>227908</v>
      </c>
      <c r="N14" s="118">
        <f t="shared" si="2"/>
        <v>755686</v>
      </c>
      <c r="O14" s="119">
        <f t="shared" si="3"/>
        <v>24377</v>
      </c>
      <c r="P14" s="119">
        <f t="shared" si="4"/>
        <v>28279.5</v>
      </c>
      <c r="Q14" s="120"/>
      <c r="R14" s="120"/>
      <c r="S14" s="120"/>
      <c r="V14" s="122"/>
      <c r="W14" s="122"/>
    </row>
    <row r="15" spans="1:23" s="121" customFormat="1" ht="27.95" customHeight="1" x14ac:dyDescent="0.25">
      <c r="A15" s="114" t="s">
        <v>30</v>
      </c>
      <c r="B15" s="123" t="s">
        <v>31</v>
      </c>
      <c r="C15" s="116">
        <v>4078</v>
      </c>
      <c r="D15" s="116">
        <v>9154</v>
      </c>
      <c r="E15" s="116">
        <v>49098</v>
      </c>
      <c r="F15" s="116">
        <v>39462</v>
      </c>
      <c r="G15" s="117">
        <f t="shared" si="0"/>
        <v>88560</v>
      </c>
      <c r="H15" s="116">
        <v>2823456</v>
      </c>
      <c r="I15" s="116">
        <v>1940989</v>
      </c>
      <c r="J15" s="117">
        <f t="shared" si="1"/>
        <v>4764445</v>
      </c>
      <c r="K15" s="116">
        <v>4559637</v>
      </c>
      <c r="L15" s="116">
        <v>119609</v>
      </c>
      <c r="M15" s="116">
        <v>80611</v>
      </c>
      <c r="N15" s="118">
        <f t="shared" si="2"/>
        <v>200220</v>
      </c>
      <c r="O15" s="119">
        <f t="shared" si="3"/>
        <v>6458.7</v>
      </c>
      <c r="P15" s="119">
        <f t="shared" si="4"/>
        <v>9605.7000000000007</v>
      </c>
      <c r="Q15" s="120"/>
      <c r="R15" s="120"/>
      <c r="S15" s="120"/>
      <c r="V15" s="122"/>
      <c r="W15" s="122"/>
    </row>
    <row r="16" spans="1:23" s="121" customFormat="1" ht="27.95" customHeight="1" x14ac:dyDescent="0.25">
      <c r="A16" s="114" t="s">
        <v>32</v>
      </c>
      <c r="B16" s="115" t="s">
        <v>33</v>
      </c>
      <c r="C16" s="116">
        <v>2556</v>
      </c>
      <c r="D16" s="116">
        <v>8251</v>
      </c>
      <c r="E16" s="116">
        <v>78514</v>
      </c>
      <c r="F16" s="116">
        <v>39229</v>
      </c>
      <c r="G16" s="117">
        <f t="shared" si="0"/>
        <v>117743</v>
      </c>
      <c r="H16" s="116">
        <v>5347544</v>
      </c>
      <c r="I16" s="116">
        <v>2871332</v>
      </c>
      <c r="J16" s="117">
        <f t="shared" si="1"/>
        <v>8218876</v>
      </c>
      <c r="K16" s="116">
        <v>8047397</v>
      </c>
      <c r="L16" s="116">
        <v>203811</v>
      </c>
      <c r="M16" s="116">
        <v>111749</v>
      </c>
      <c r="N16" s="118">
        <f t="shared" si="2"/>
        <v>315560</v>
      </c>
      <c r="O16" s="119">
        <f t="shared" si="3"/>
        <v>10179.4</v>
      </c>
      <c r="P16" s="119">
        <f t="shared" si="4"/>
        <v>16570.3</v>
      </c>
      <c r="Q16" s="120"/>
      <c r="R16" s="120"/>
      <c r="S16" s="120"/>
      <c r="V16" s="122"/>
      <c r="W16" s="122"/>
    </row>
    <row r="17" spans="1:23" s="121" customFormat="1" ht="27.95" customHeight="1" x14ac:dyDescent="0.25">
      <c r="A17" s="114" t="s">
        <v>34</v>
      </c>
      <c r="B17" s="123" t="s">
        <v>35</v>
      </c>
      <c r="C17" s="116">
        <v>448</v>
      </c>
      <c r="D17" s="116">
        <v>5894</v>
      </c>
      <c r="E17" s="116">
        <v>62164</v>
      </c>
      <c r="F17" s="116">
        <v>28689</v>
      </c>
      <c r="G17" s="117">
        <f t="shared" si="0"/>
        <v>90853</v>
      </c>
      <c r="H17" s="116">
        <v>3497262</v>
      </c>
      <c r="I17" s="116">
        <v>1796123</v>
      </c>
      <c r="J17" s="117">
        <f t="shared" si="1"/>
        <v>5293385</v>
      </c>
      <c r="K17" s="116">
        <v>27365</v>
      </c>
      <c r="L17" s="116">
        <v>202895</v>
      </c>
      <c r="M17" s="116">
        <v>104634</v>
      </c>
      <c r="N17" s="118">
        <f t="shared" si="2"/>
        <v>307529</v>
      </c>
      <c r="O17" s="119">
        <f t="shared" si="3"/>
        <v>9920.2999999999993</v>
      </c>
      <c r="P17" s="119">
        <f t="shared" si="4"/>
        <v>10672.1</v>
      </c>
      <c r="Q17" s="120"/>
      <c r="R17" s="120"/>
      <c r="S17" s="120"/>
      <c r="V17" s="122"/>
      <c r="W17" s="122"/>
    </row>
    <row r="18" spans="1:23" s="121" customFormat="1" ht="27.95" customHeight="1" x14ac:dyDescent="0.25">
      <c r="A18" s="124">
        <v>1.6</v>
      </c>
      <c r="B18" s="115" t="s">
        <v>36</v>
      </c>
      <c r="C18" s="116">
        <v>410</v>
      </c>
      <c r="D18" s="116">
        <v>2137</v>
      </c>
      <c r="E18" s="116">
        <v>46788</v>
      </c>
      <c r="F18" s="116">
        <v>8107</v>
      </c>
      <c r="G18" s="117">
        <f t="shared" si="0"/>
        <v>54895</v>
      </c>
      <c r="H18" s="116">
        <v>558613</v>
      </c>
      <c r="I18" s="116">
        <v>146502</v>
      </c>
      <c r="J18" s="117">
        <f t="shared" si="1"/>
        <v>705115</v>
      </c>
      <c r="K18" s="125"/>
      <c r="L18" s="116">
        <v>25758</v>
      </c>
      <c r="M18" s="116">
        <v>6375</v>
      </c>
      <c r="N18" s="118">
        <f t="shared" si="2"/>
        <v>32133</v>
      </c>
      <c r="O18" s="119">
        <f t="shared" si="3"/>
        <v>1036.5</v>
      </c>
      <c r="P18" s="119">
        <f t="shared" si="4"/>
        <v>1421.6</v>
      </c>
      <c r="Q18" s="120"/>
      <c r="R18" s="120"/>
      <c r="S18" s="120"/>
      <c r="V18" s="122"/>
      <c r="W18" s="122"/>
    </row>
    <row r="19" spans="1:23" s="121" customFormat="1" ht="27.95" customHeight="1" x14ac:dyDescent="0.25">
      <c r="A19" s="126">
        <v>1.7</v>
      </c>
      <c r="B19" s="127" t="s">
        <v>37</v>
      </c>
      <c r="C19" s="128">
        <v>1585</v>
      </c>
      <c r="D19" s="128">
        <v>3301</v>
      </c>
      <c r="E19" s="128">
        <v>34953</v>
      </c>
      <c r="F19" s="128">
        <v>11135</v>
      </c>
      <c r="G19" s="129">
        <f t="shared" si="0"/>
        <v>46088</v>
      </c>
      <c r="H19" s="128">
        <v>395933</v>
      </c>
      <c r="I19" s="128">
        <v>171236</v>
      </c>
      <c r="J19" s="129">
        <f t="shared" si="1"/>
        <v>567169</v>
      </c>
      <c r="K19" s="130"/>
      <c r="L19" s="128">
        <v>1567</v>
      </c>
      <c r="M19" s="128">
        <v>524</v>
      </c>
      <c r="N19" s="131">
        <f t="shared" si="2"/>
        <v>2091</v>
      </c>
      <c r="O19" s="132">
        <f t="shared" si="3"/>
        <v>67.5</v>
      </c>
      <c r="P19" s="132">
        <f t="shared" si="4"/>
        <v>1143.5</v>
      </c>
      <c r="Q19" s="120"/>
      <c r="R19" s="120"/>
      <c r="S19" s="120"/>
      <c r="V19" s="122"/>
      <c r="W19" s="122"/>
    </row>
    <row r="20" spans="1:23" s="121" customFormat="1" ht="27.95" customHeight="1" x14ac:dyDescent="0.25">
      <c r="A20" s="114" t="s">
        <v>38</v>
      </c>
      <c r="B20" s="133" t="s">
        <v>8</v>
      </c>
      <c r="C20" s="117">
        <f t="shared" ref="C20:P20" si="5">SUM(C13:C19)</f>
        <v>20208</v>
      </c>
      <c r="D20" s="117">
        <f t="shared" si="5"/>
        <v>81991</v>
      </c>
      <c r="E20" s="117">
        <f t="shared" si="5"/>
        <v>936458</v>
      </c>
      <c r="F20" s="117">
        <f t="shared" si="5"/>
        <v>415278</v>
      </c>
      <c r="G20" s="117">
        <f t="shared" si="5"/>
        <v>1351736</v>
      </c>
      <c r="H20" s="117">
        <f t="shared" si="5"/>
        <v>50960450</v>
      </c>
      <c r="I20" s="117">
        <f t="shared" si="5"/>
        <v>23294686</v>
      </c>
      <c r="J20" s="117">
        <f t="shared" si="5"/>
        <v>74255136</v>
      </c>
      <c r="K20" s="117">
        <f t="shared" si="5"/>
        <v>29245164</v>
      </c>
      <c r="L20" s="117">
        <f t="shared" si="5"/>
        <v>2678602</v>
      </c>
      <c r="M20" s="117">
        <f t="shared" si="5"/>
        <v>1208524</v>
      </c>
      <c r="N20" s="118">
        <f t="shared" si="5"/>
        <v>3887126</v>
      </c>
      <c r="O20" s="134">
        <f t="shared" si="5"/>
        <v>125391.2</v>
      </c>
      <c r="P20" s="134">
        <f t="shared" si="5"/>
        <v>149707.80000000002</v>
      </c>
      <c r="Q20" s="120"/>
      <c r="R20" s="120"/>
      <c r="S20" s="120"/>
      <c r="V20" s="122"/>
      <c r="W20" s="12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hyperlinks>
    <hyperlink ref="C6" r:id="rId1"/>
  </hyperlinks>
  <pageMargins left="0.7" right="0.7" top="0.75" bottom="0.75" header="0.3" footer="0.3"/>
  <ignoredErrors>
    <ignoredError sqref="G17:G19 G13:G16 N13:N17" formulaRange="1"/>
    <ignoredError sqref="A13:A17 A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43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44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45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46</v>
      </c>
      <c r="D6" s="142"/>
      <c r="E6" s="142"/>
      <c r="G6" s="16" t="s">
        <v>10</v>
      </c>
      <c r="H6" s="17"/>
      <c r="I6" s="18">
        <v>3785</v>
      </c>
      <c r="J6" s="18">
        <v>3997</v>
      </c>
      <c r="K6" s="19">
        <f>SUM(I6:J6)</f>
        <v>7782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133</v>
      </c>
      <c r="D13" s="48">
        <v>1108</v>
      </c>
      <c r="E13" s="48">
        <v>0</v>
      </c>
      <c r="F13" s="48">
        <v>0</v>
      </c>
      <c r="G13" s="49">
        <f t="shared" ref="G13:G19" si="0">SUM(E13:F13)</f>
        <v>0</v>
      </c>
      <c r="H13" s="48">
        <v>551095</v>
      </c>
      <c r="I13" s="48">
        <v>537675</v>
      </c>
      <c r="J13" s="49">
        <f t="shared" ref="J13:J19" si="1">SUM(H13:I13)</f>
        <v>1088770</v>
      </c>
      <c r="K13" s="48">
        <v>0</v>
      </c>
      <c r="L13" s="48">
        <v>31213</v>
      </c>
      <c r="M13" s="48">
        <v>30634</v>
      </c>
      <c r="N13" s="50">
        <f t="shared" ref="N13:N19" si="2">SUM(L13:M13)</f>
        <v>61847</v>
      </c>
      <c r="O13" s="51">
        <f t="shared" ref="O13:O19" si="3">ROUND(N13/31,1)</f>
        <v>1995.1</v>
      </c>
      <c r="P13" s="51">
        <f t="shared" ref="P13:P19" si="4">ROUND(J13/496,1)</f>
        <v>2195.1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123</v>
      </c>
      <c r="D14" s="48">
        <v>395</v>
      </c>
      <c r="E14" s="48">
        <v>0</v>
      </c>
      <c r="F14" s="48">
        <v>0</v>
      </c>
      <c r="G14" s="49">
        <f t="shared" si="0"/>
        <v>0</v>
      </c>
      <c r="H14" s="48">
        <v>109299</v>
      </c>
      <c r="I14" s="48">
        <v>150392</v>
      </c>
      <c r="J14" s="49">
        <f t="shared" si="1"/>
        <v>259691</v>
      </c>
      <c r="K14" s="48">
        <v>259691</v>
      </c>
      <c r="L14" s="48">
        <v>6288</v>
      </c>
      <c r="M14" s="48">
        <v>8750</v>
      </c>
      <c r="N14" s="50">
        <f t="shared" si="2"/>
        <v>15038</v>
      </c>
      <c r="O14" s="51">
        <f t="shared" si="3"/>
        <v>485.1</v>
      </c>
      <c r="P14" s="51">
        <f t="shared" si="4"/>
        <v>523.6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56</v>
      </c>
      <c r="D15" s="48">
        <v>95</v>
      </c>
      <c r="E15" s="48">
        <v>0</v>
      </c>
      <c r="F15" s="48">
        <v>0</v>
      </c>
      <c r="G15" s="49">
        <f t="shared" si="0"/>
        <v>0</v>
      </c>
      <c r="H15" s="48">
        <v>28681</v>
      </c>
      <c r="I15" s="48">
        <v>28456</v>
      </c>
      <c r="J15" s="49">
        <f t="shared" si="1"/>
        <v>57137</v>
      </c>
      <c r="K15" s="48">
        <v>57137</v>
      </c>
      <c r="L15" s="48">
        <v>1278</v>
      </c>
      <c r="M15" s="48">
        <v>1349</v>
      </c>
      <c r="N15" s="50">
        <f t="shared" si="2"/>
        <v>2627</v>
      </c>
      <c r="O15" s="51">
        <f t="shared" si="3"/>
        <v>84.7</v>
      </c>
      <c r="P15" s="51">
        <f t="shared" si="4"/>
        <v>115.2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123</v>
      </c>
      <c r="D16" s="48">
        <v>480</v>
      </c>
      <c r="E16" s="48">
        <v>0</v>
      </c>
      <c r="F16" s="48">
        <v>0</v>
      </c>
      <c r="G16" s="49">
        <f t="shared" si="0"/>
        <v>0</v>
      </c>
      <c r="H16" s="48">
        <v>162238</v>
      </c>
      <c r="I16" s="48">
        <v>191347</v>
      </c>
      <c r="J16" s="49">
        <f t="shared" si="1"/>
        <v>353585</v>
      </c>
      <c r="K16" s="48">
        <v>353585</v>
      </c>
      <c r="L16" s="48">
        <v>7240</v>
      </c>
      <c r="M16" s="48">
        <v>8984</v>
      </c>
      <c r="N16" s="50">
        <f t="shared" si="2"/>
        <v>16224</v>
      </c>
      <c r="O16" s="51">
        <f t="shared" si="3"/>
        <v>523.4</v>
      </c>
      <c r="P16" s="51">
        <f t="shared" si="4"/>
        <v>712.9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24</v>
      </c>
      <c r="D17" s="48">
        <v>395</v>
      </c>
      <c r="E17" s="48">
        <v>0</v>
      </c>
      <c r="F17" s="48">
        <v>0</v>
      </c>
      <c r="G17" s="49">
        <f t="shared" si="0"/>
        <v>0</v>
      </c>
      <c r="H17" s="48">
        <v>98356</v>
      </c>
      <c r="I17" s="48">
        <v>170951</v>
      </c>
      <c r="J17" s="49">
        <f t="shared" si="1"/>
        <v>269307</v>
      </c>
      <c r="K17" s="48">
        <v>0</v>
      </c>
      <c r="L17" s="48">
        <v>5944</v>
      </c>
      <c r="M17" s="48">
        <v>10295</v>
      </c>
      <c r="N17" s="50">
        <f t="shared" si="2"/>
        <v>16239</v>
      </c>
      <c r="O17" s="51">
        <f t="shared" si="3"/>
        <v>523.79999999999995</v>
      </c>
      <c r="P17" s="51">
        <f t="shared" si="4"/>
        <v>543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</v>
      </c>
      <c r="D18" s="48">
        <v>3</v>
      </c>
      <c r="E18" s="48">
        <v>0</v>
      </c>
      <c r="F18" s="48">
        <v>0</v>
      </c>
      <c r="G18" s="49">
        <f t="shared" si="0"/>
        <v>0</v>
      </c>
      <c r="H18" s="48">
        <v>429</v>
      </c>
      <c r="I18" s="48">
        <v>330</v>
      </c>
      <c r="J18" s="49">
        <f t="shared" si="1"/>
        <v>759</v>
      </c>
      <c r="K18" s="57"/>
      <c r="L18" s="48">
        <v>20</v>
      </c>
      <c r="M18" s="48">
        <v>18</v>
      </c>
      <c r="N18" s="50">
        <f t="shared" si="2"/>
        <v>38</v>
      </c>
      <c r="O18" s="51">
        <f t="shared" si="3"/>
        <v>1.2</v>
      </c>
      <c r="P18" s="51">
        <f t="shared" si="4"/>
        <v>1.5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13</v>
      </c>
      <c r="D19" s="60">
        <v>42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474</v>
      </c>
      <c r="D20" s="49">
        <f t="shared" si="5"/>
        <v>2518</v>
      </c>
      <c r="E20" s="49">
        <f t="shared" si="5"/>
        <v>0</v>
      </c>
      <c r="F20" s="49">
        <f t="shared" si="5"/>
        <v>0</v>
      </c>
      <c r="G20" s="49">
        <f t="shared" si="5"/>
        <v>0</v>
      </c>
      <c r="H20" s="49">
        <f t="shared" si="5"/>
        <v>950098</v>
      </c>
      <c r="I20" s="49">
        <f t="shared" si="5"/>
        <v>1079151</v>
      </c>
      <c r="J20" s="49">
        <f t="shared" si="5"/>
        <v>2029249</v>
      </c>
      <c r="K20" s="49">
        <f t="shared" si="5"/>
        <v>670413</v>
      </c>
      <c r="L20" s="49">
        <f t="shared" si="5"/>
        <v>51983</v>
      </c>
      <c r="M20" s="49">
        <f t="shared" si="5"/>
        <v>60030</v>
      </c>
      <c r="N20" s="50">
        <f t="shared" si="5"/>
        <v>112013</v>
      </c>
      <c r="O20" s="66">
        <f t="shared" si="5"/>
        <v>3613.2999999999993</v>
      </c>
      <c r="P20" s="66">
        <f t="shared" si="5"/>
        <v>4091.2999999999997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D29" sqref="D29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47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48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49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50</v>
      </c>
      <c r="D6" s="142"/>
      <c r="E6" s="142"/>
      <c r="G6" s="16" t="s">
        <v>10</v>
      </c>
      <c r="H6" s="17"/>
      <c r="I6" s="18">
        <v>10207</v>
      </c>
      <c r="J6" s="18">
        <v>3009</v>
      </c>
      <c r="K6" s="19">
        <f>SUM(I6:J6)</f>
        <v>13216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205</v>
      </c>
      <c r="D13" s="48">
        <v>1353</v>
      </c>
      <c r="E13" s="48">
        <v>24605</v>
      </c>
      <c r="F13" s="48">
        <v>6834</v>
      </c>
      <c r="G13" s="49">
        <f t="shared" ref="G13:G19" si="0">SUM(E13:F13)</f>
        <v>31439</v>
      </c>
      <c r="H13" s="48">
        <v>1349656</v>
      </c>
      <c r="I13" s="48">
        <v>369840</v>
      </c>
      <c r="J13" s="49">
        <f t="shared" ref="J13:J19" si="1">SUM(H13:I13)</f>
        <v>1719496</v>
      </c>
      <c r="K13" s="48">
        <v>134296</v>
      </c>
      <c r="L13" s="48">
        <v>78198</v>
      </c>
      <c r="M13" s="48">
        <v>21851</v>
      </c>
      <c r="N13" s="50">
        <f t="shared" ref="N13:N19" si="2">SUM(L13:M13)</f>
        <v>100049</v>
      </c>
      <c r="O13" s="51">
        <f t="shared" ref="O13:O19" si="3">ROUND(N13/31,1)</f>
        <v>3227.4</v>
      </c>
      <c r="P13" s="51">
        <f t="shared" ref="P13:P19" si="4">ROUND(J13/496,1)</f>
        <v>3466.7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147</v>
      </c>
      <c r="D14" s="48">
        <v>573</v>
      </c>
      <c r="E14" s="48">
        <v>8703</v>
      </c>
      <c r="F14" s="48">
        <v>2500</v>
      </c>
      <c r="G14" s="49">
        <f t="shared" si="0"/>
        <v>11203</v>
      </c>
      <c r="H14" s="48">
        <v>497000</v>
      </c>
      <c r="I14" s="48">
        <v>157856</v>
      </c>
      <c r="J14" s="49">
        <f t="shared" si="1"/>
        <v>654856</v>
      </c>
      <c r="K14" s="48">
        <v>634820</v>
      </c>
      <c r="L14" s="48">
        <v>25617</v>
      </c>
      <c r="M14" s="48">
        <v>7381</v>
      </c>
      <c r="N14" s="50">
        <f t="shared" si="2"/>
        <v>32998</v>
      </c>
      <c r="O14" s="51">
        <f t="shared" si="3"/>
        <v>1064.5</v>
      </c>
      <c r="P14" s="51">
        <f t="shared" si="4"/>
        <v>1320.3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96</v>
      </c>
      <c r="D15" s="48">
        <v>191</v>
      </c>
      <c r="E15" s="48">
        <v>1916</v>
      </c>
      <c r="F15" s="48">
        <v>695</v>
      </c>
      <c r="G15" s="49">
        <f t="shared" si="0"/>
        <v>2611</v>
      </c>
      <c r="H15" s="48">
        <v>169654</v>
      </c>
      <c r="I15" s="48">
        <v>72031</v>
      </c>
      <c r="J15" s="49">
        <f t="shared" si="1"/>
        <v>241685</v>
      </c>
      <c r="K15" s="48">
        <v>241685</v>
      </c>
      <c r="L15" s="48">
        <v>5911</v>
      </c>
      <c r="M15" s="48">
        <v>2111</v>
      </c>
      <c r="N15" s="50">
        <f t="shared" si="2"/>
        <v>8022</v>
      </c>
      <c r="O15" s="51">
        <f t="shared" si="3"/>
        <v>258.8</v>
      </c>
      <c r="P15" s="51">
        <f t="shared" si="4"/>
        <v>487.3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101</v>
      </c>
      <c r="D16" s="48">
        <v>254</v>
      </c>
      <c r="E16" s="48">
        <v>3683</v>
      </c>
      <c r="F16" s="48">
        <v>1111</v>
      </c>
      <c r="G16" s="49">
        <f t="shared" si="0"/>
        <v>4794</v>
      </c>
      <c r="H16" s="48">
        <v>263445</v>
      </c>
      <c r="I16" s="48">
        <v>78371</v>
      </c>
      <c r="J16" s="49">
        <f t="shared" si="1"/>
        <v>341816</v>
      </c>
      <c r="K16" s="48">
        <v>341816</v>
      </c>
      <c r="L16" s="48">
        <v>10280</v>
      </c>
      <c r="M16" s="48">
        <v>3051</v>
      </c>
      <c r="N16" s="50">
        <f t="shared" si="2"/>
        <v>13331</v>
      </c>
      <c r="O16" s="51">
        <f t="shared" si="3"/>
        <v>430</v>
      </c>
      <c r="P16" s="51">
        <f t="shared" si="4"/>
        <v>689.1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17</v>
      </c>
      <c r="D17" s="48">
        <v>195</v>
      </c>
      <c r="E17" s="48">
        <v>2986</v>
      </c>
      <c r="F17" s="48">
        <v>896</v>
      </c>
      <c r="G17" s="49">
        <f t="shared" si="0"/>
        <v>3882</v>
      </c>
      <c r="H17" s="48">
        <v>155216</v>
      </c>
      <c r="I17" s="48">
        <v>46800</v>
      </c>
      <c r="J17" s="49">
        <f t="shared" si="1"/>
        <v>202016</v>
      </c>
      <c r="K17" s="48">
        <v>2448</v>
      </c>
      <c r="L17" s="48">
        <v>9536</v>
      </c>
      <c r="M17" s="48">
        <v>2883</v>
      </c>
      <c r="N17" s="50">
        <f t="shared" si="2"/>
        <v>12419</v>
      </c>
      <c r="O17" s="51">
        <f t="shared" si="3"/>
        <v>400.6</v>
      </c>
      <c r="P17" s="51">
        <f t="shared" si="4"/>
        <v>407.3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566</v>
      </c>
      <c r="D20" s="49">
        <f t="shared" si="5"/>
        <v>2566</v>
      </c>
      <c r="E20" s="49">
        <f t="shared" si="5"/>
        <v>41893</v>
      </c>
      <c r="F20" s="49">
        <f t="shared" si="5"/>
        <v>12036</v>
      </c>
      <c r="G20" s="49">
        <f t="shared" si="5"/>
        <v>53929</v>
      </c>
      <c r="H20" s="49">
        <f t="shared" si="5"/>
        <v>2434971</v>
      </c>
      <c r="I20" s="49">
        <f t="shared" si="5"/>
        <v>724898</v>
      </c>
      <c r="J20" s="49">
        <f t="shared" si="5"/>
        <v>3159869</v>
      </c>
      <c r="K20" s="49">
        <f t="shared" si="5"/>
        <v>1355065</v>
      </c>
      <c r="L20" s="49">
        <f t="shared" si="5"/>
        <v>129542</v>
      </c>
      <c r="M20" s="49">
        <f t="shared" si="5"/>
        <v>37277</v>
      </c>
      <c r="N20" s="50">
        <f t="shared" si="5"/>
        <v>166819</v>
      </c>
      <c r="O20" s="66">
        <f t="shared" si="5"/>
        <v>5381.3</v>
      </c>
      <c r="P20" s="66">
        <f t="shared" si="5"/>
        <v>6370.7000000000007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D29" sqref="D29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51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52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53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54</v>
      </c>
      <c r="D6" s="142"/>
      <c r="E6" s="142"/>
      <c r="G6" s="16" t="s">
        <v>10</v>
      </c>
      <c r="H6" s="17"/>
      <c r="I6" s="18">
        <v>5562</v>
      </c>
      <c r="J6" s="18">
        <v>4915</v>
      </c>
      <c r="K6" s="19">
        <f>SUM(I6:J6)</f>
        <v>10477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180</v>
      </c>
      <c r="D13" s="48">
        <v>845</v>
      </c>
      <c r="E13" s="48">
        <v>9806</v>
      </c>
      <c r="F13" s="48">
        <v>5130</v>
      </c>
      <c r="G13" s="49">
        <f t="shared" ref="G13:G19" si="0">SUM(E13:F13)</f>
        <v>14936</v>
      </c>
      <c r="H13" s="48">
        <v>523354</v>
      </c>
      <c r="I13" s="48">
        <v>283470</v>
      </c>
      <c r="J13" s="49">
        <f t="shared" ref="J13:J19" si="1">SUM(H13:I13)</f>
        <v>806824</v>
      </c>
      <c r="K13" s="48">
        <v>115978</v>
      </c>
      <c r="L13" s="48">
        <v>30830</v>
      </c>
      <c r="M13" s="48">
        <v>16341</v>
      </c>
      <c r="N13" s="50">
        <f t="shared" ref="N13:N19" si="2">SUM(L13:M13)</f>
        <v>47171</v>
      </c>
      <c r="O13" s="51">
        <f t="shared" ref="O13:O19" si="3">ROUND(N13/31,1)</f>
        <v>1521.6</v>
      </c>
      <c r="P13" s="51">
        <f t="shared" ref="P13:P19" si="4">ROUND(J13/496,1)</f>
        <v>1626.7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188</v>
      </c>
      <c r="D14" s="48">
        <v>562</v>
      </c>
      <c r="E14" s="48">
        <v>4130</v>
      </c>
      <c r="F14" s="48">
        <v>3349</v>
      </c>
      <c r="G14" s="49">
        <f t="shared" si="0"/>
        <v>7479</v>
      </c>
      <c r="H14" s="48">
        <v>208882</v>
      </c>
      <c r="I14" s="48">
        <v>126735</v>
      </c>
      <c r="J14" s="49">
        <f t="shared" si="1"/>
        <v>335617</v>
      </c>
      <c r="K14" s="48">
        <v>329345</v>
      </c>
      <c r="L14" s="48">
        <v>11946</v>
      </c>
      <c r="M14" s="48">
        <v>7391</v>
      </c>
      <c r="N14" s="50">
        <f t="shared" si="2"/>
        <v>19337</v>
      </c>
      <c r="O14" s="51">
        <f t="shared" si="3"/>
        <v>623.79999999999995</v>
      </c>
      <c r="P14" s="51">
        <f t="shared" si="4"/>
        <v>676.6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625</v>
      </c>
      <c r="D15" s="48">
        <v>1578</v>
      </c>
      <c r="E15" s="48">
        <v>5020</v>
      </c>
      <c r="F15" s="48">
        <v>4377</v>
      </c>
      <c r="G15" s="49">
        <f t="shared" si="0"/>
        <v>9397</v>
      </c>
      <c r="H15" s="48">
        <v>63819</v>
      </c>
      <c r="I15" s="48">
        <v>49260</v>
      </c>
      <c r="J15" s="49">
        <f t="shared" si="1"/>
        <v>113079</v>
      </c>
      <c r="K15" s="48">
        <v>109399</v>
      </c>
      <c r="L15" s="48">
        <v>2763</v>
      </c>
      <c r="M15" s="48">
        <v>2151</v>
      </c>
      <c r="N15" s="50">
        <f t="shared" si="2"/>
        <v>4914</v>
      </c>
      <c r="O15" s="51">
        <f t="shared" si="3"/>
        <v>158.5</v>
      </c>
      <c r="P15" s="51">
        <f t="shared" si="4"/>
        <v>228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121</v>
      </c>
      <c r="D16" s="48">
        <v>320</v>
      </c>
      <c r="E16" s="48">
        <v>2149</v>
      </c>
      <c r="F16" s="48">
        <v>2481</v>
      </c>
      <c r="G16" s="49">
        <f t="shared" si="0"/>
        <v>4630</v>
      </c>
      <c r="H16" s="48">
        <v>153934</v>
      </c>
      <c r="I16" s="48">
        <v>182088</v>
      </c>
      <c r="J16" s="49">
        <f t="shared" si="1"/>
        <v>336022</v>
      </c>
      <c r="K16" s="48">
        <v>336017</v>
      </c>
      <c r="L16" s="48">
        <v>5899</v>
      </c>
      <c r="M16" s="48">
        <v>7208</v>
      </c>
      <c r="N16" s="50">
        <f t="shared" si="2"/>
        <v>13107</v>
      </c>
      <c r="O16" s="51">
        <f t="shared" si="3"/>
        <v>422.8</v>
      </c>
      <c r="P16" s="51">
        <f t="shared" si="4"/>
        <v>677.5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15</v>
      </c>
      <c r="D17" s="48">
        <v>111</v>
      </c>
      <c r="E17" s="48">
        <v>1054</v>
      </c>
      <c r="F17" s="48">
        <v>363</v>
      </c>
      <c r="G17" s="49">
        <f t="shared" si="0"/>
        <v>1417</v>
      </c>
      <c r="H17" s="48">
        <v>49340</v>
      </c>
      <c r="I17" s="48">
        <v>15892</v>
      </c>
      <c r="J17" s="49">
        <f t="shared" si="1"/>
        <v>65232</v>
      </c>
      <c r="K17" s="48">
        <v>576</v>
      </c>
      <c r="L17" s="48">
        <v>2993</v>
      </c>
      <c r="M17" s="48">
        <v>942</v>
      </c>
      <c r="N17" s="50">
        <f t="shared" si="2"/>
        <v>3935</v>
      </c>
      <c r="O17" s="51">
        <f t="shared" si="3"/>
        <v>126.9</v>
      </c>
      <c r="P17" s="51">
        <f t="shared" si="4"/>
        <v>131.5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14</v>
      </c>
      <c r="D18" s="48">
        <v>44</v>
      </c>
      <c r="E18" s="48">
        <v>1357</v>
      </c>
      <c r="F18" s="48">
        <v>1214</v>
      </c>
      <c r="G18" s="49">
        <f t="shared" si="0"/>
        <v>2571</v>
      </c>
      <c r="H18" s="48">
        <v>3786</v>
      </c>
      <c r="I18" s="48">
        <v>4038</v>
      </c>
      <c r="J18" s="49">
        <f t="shared" si="1"/>
        <v>7824</v>
      </c>
      <c r="K18" s="57"/>
      <c r="L18" s="48">
        <v>172</v>
      </c>
      <c r="M18" s="48">
        <v>193</v>
      </c>
      <c r="N18" s="50">
        <f t="shared" si="2"/>
        <v>365</v>
      </c>
      <c r="O18" s="51">
        <f t="shared" si="3"/>
        <v>11.8</v>
      </c>
      <c r="P18" s="51">
        <f t="shared" si="4"/>
        <v>15.8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126</v>
      </c>
      <c r="D19" s="60">
        <v>232</v>
      </c>
      <c r="E19" s="60">
        <v>1241</v>
      </c>
      <c r="F19" s="60">
        <v>870</v>
      </c>
      <c r="G19" s="61">
        <f t="shared" si="0"/>
        <v>2111</v>
      </c>
      <c r="H19" s="60">
        <v>12322</v>
      </c>
      <c r="I19" s="60">
        <v>10203</v>
      </c>
      <c r="J19" s="61">
        <f t="shared" si="1"/>
        <v>22525</v>
      </c>
      <c r="K19" s="62"/>
      <c r="L19" s="60">
        <v>2</v>
      </c>
      <c r="M19" s="60">
        <v>0</v>
      </c>
      <c r="N19" s="63">
        <f t="shared" si="2"/>
        <v>2</v>
      </c>
      <c r="O19" s="64">
        <f t="shared" si="3"/>
        <v>0.1</v>
      </c>
      <c r="P19" s="64">
        <f t="shared" si="4"/>
        <v>45.4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1269</v>
      </c>
      <c r="D20" s="49">
        <f t="shared" si="5"/>
        <v>3692</v>
      </c>
      <c r="E20" s="49">
        <f t="shared" si="5"/>
        <v>24757</v>
      </c>
      <c r="F20" s="49">
        <f t="shared" si="5"/>
        <v>17784</v>
      </c>
      <c r="G20" s="49">
        <f t="shared" si="5"/>
        <v>42541</v>
      </c>
      <c r="H20" s="49">
        <f t="shared" si="5"/>
        <v>1015437</v>
      </c>
      <c r="I20" s="49">
        <f t="shared" si="5"/>
        <v>671686</v>
      </c>
      <c r="J20" s="49">
        <f t="shared" si="5"/>
        <v>1687123</v>
      </c>
      <c r="K20" s="49">
        <f t="shared" si="5"/>
        <v>891315</v>
      </c>
      <c r="L20" s="49">
        <f t="shared" si="5"/>
        <v>54605</v>
      </c>
      <c r="M20" s="49">
        <f t="shared" si="5"/>
        <v>34226</v>
      </c>
      <c r="N20" s="50">
        <f t="shared" si="5"/>
        <v>88831</v>
      </c>
      <c r="O20" s="66">
        <f t="shared" si="5"/>
        <v>2865.5</v>
      </c>
      <c r="P20" s="66">
        <f t="shared" si="5"/>
        <v>3401.5000000000005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F37" sqref="F37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55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56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57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58</v>
      </c>
      <c r="D6" s="142"/>
      <c r="E6" s="142"/>
      <c r="G6" s="16" t="s">
        <v>10</v>
      </c>
      <c r="H6" s="17"/>
      <c r="I6" s="18">
        <v>1231</v>
      </c>
      <c r="J6" s="18">
        <v>1062</v>
      </c>
      <c r="K6" s="19">
        <f>SUM(I6:J6)</f>
        <v>2293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72</v>
      </c>
      <c r="D13" s="48">
        <v>164</v>
      </c>
      <c r="E13" s="48">
        <v>2420</v>
      </c>
      <c r="F13" s="48">
        <v>1320</v>
      </c>
      <c r="G13" s="49">
        <f t="shared" ref="G13:G19" si="0">SUM(E13:F13)</f>
        <v>3740</v>
      </c>
      <c r="H13" s="48">
        <v>135184</v>
      </c>
      <c r="I13" s="48">
        <v>75355</v>
      </c>
      <c r="J13" s="49">
        <f t="shared" ref="J13:J19" si="1">SUM(H13:I13)</f>
        <v>210539</v>
      </c>
      <c r="K13" s="48">
        <v>16268</v>
      </c>
      <c r="L13" s="48">
        <v>7803</v>
      </c>
      <c r="M13" s="48">
        <v>4386</v>
      </c>
      <c r="N13" s="50">
        <f t="shared" ref="N13:N19" si="2">SUM(L13:M13)</f>
        <v>12189</v>
      </c>
      <c r="O13" s="51">
        <f t="shared" ref="O13:O19" si="3">ROUND(N13/31,1)</f>
        <v>393.2</v>
      </c>
      <c r="P13" s="51">
        <f t="shared" ref="P13:P19" si="4">ROUND(J13/496,1)</f>
        <v>424.5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98</v>
      </c>
      <c r="D14" s="48">
        <v>124</v>
      </c>
      <c r="E14" s="48">
        <v>955</v>
      </c>
      <c r="F14" s="48">
        <v>797</v>
      </c>
      <c r="G14" s="49">
        <f t="shared" si="0"/>
        <v>1752</v>
      </c>
      <c r="H14" s="48">
        <v>54740</v>
      </c>
      <c r="I14" s="48">
        <v>51408</v>
      </c>
      <c r="J14" s="49">
        <f t="shared" si="1"/>
        <v>106148</v>
      </c>
      <c r="K14" s="48">
        <v>104708</v>
      </c>
      <c r="L14" s="48">
        <v>2928</v>
      </c>
      <c r="M14" s="48">
        <v>2383</v>
      </c>
      <c r="N14" s="50">
        <f t="shared" si="2"/>
        <v>5311</v>
      </c>
      <c r="O14" s="51">
        <f t="shared" si="3"/>
        <v>171.3</v>
      </c>
      <c r="P14" s="51">
        <f t="shared" si="4"/>
        <v>214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233</v>
      </c>
      <c r="D15" s="48">
        <v>338</v>
      </c>
      <c r="E15" s="48">
        <v>1163</v>
      </c>
      <c r="F15" s="48">
        <v>1710</v>
      </c>
      <c r="G15" s="49">
        <f t="shared" si="0"/>
        <v>2873</v>
      </c>
      <c r="H15" s="48">
        <v>35807</v>
      </c>
      <c r="I15" s="48">
        <v>41898</v>
      </c>
      <c r="J15" s="49">
        <f t="shared" si="1"/>
        <v>77705</v>
      </c>
      <c r="K15" s="48">
        <v>77460</v>
      </c>
      <c r="L15" s="48">
        <v>1571</v>
      </c>
      <c r="M15" s="48">
        <v>1842</v>
      </c>
      <c r="N15" s="50">
        <f t="shared" si="2"/>
        <v>3413</v>
      </c>
      <c r="O15" s="51">
        <f t="shared" si="3"/>
        <v>110.1</v>
      </c>
      <c r="P15" s="51">
        <f t="shared" si="4"/>
        <v>156.69999999999999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60</v>
      </c>
      <c r="D16" s="48">
        <v>75</v>
      </c>
      <c r="E16" s="48">
        <v>700</v>
      </c>
      <c r="F16" s="48">
        <v>762</v>
      </c>
      <c r="G16" s="49">
        <f t="shared" si="0"/>
        <v>1462</v>
      </c>
      <c r="H16" s="48">
        <v>61767</v>
      </c>
      <c r="I16" s="48">
        <v>64025</v>
      </c>
      <c r="J16" s="49">
        <f t="shared" si="1"/>
        <v>125792</v>
      </c>
      <c r="K16" s="48">
        <v>111232</v>
      </c>
      <c r="L16" s="48">
        <v>2780</v>
      </c>
      <c r="M16" s="48">
        <v>2815</v>
      </c>
      <c r="N16" s="50">
        <f t="shared" si="2"/>
        <v>5595</v>
      </c>
      <c r="O16" s="51">
        <f t="shared" si="3"/>
        <v>180.5</v>
      </c>
      <c r="P16" s="51">
        <f t="shared" si="4"/>
        <v>253.6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7</v>
      </c>
      <c r="D17" s="48">
        <v>27</v>
      </c>
      <c r="E17" s="48">
        <v>276</v>
      </c>
      <c r="F17" s="48">
        <v>197</v>
      </c>
      <c r="G17" s="49">
        <f t="shared" si="0"/>
        <v>473</v>
      </c>
      <c r="H17" s="48">
        <v>16360</v>
      </c>
      <c r="I17" s="48">
        <v>11976</v>
      </c>
      <c r="J17" s="49">
        <f t="shared" si="1"/>
        <v>28336</v>
      </c>
      <c r="K17" s="48">
        <v>336</v>
      </c>
      <c r="L17" s="48">
        <v>1021</v>
      </c>
      <c r="M17" s="48">
        <v>743</v>
      </c>
      <c r="N17" s="50">
        <f t="shared" si="2"/>
        <v>1764</v>
      </c>
      <c r="O17" s="51">
        <f t="shared" si="3"/>
        <v>56.9</v>
      </c>
      <c r="P17" s="51">
        <f t="shared" si="4"/>
        <v>57.1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</v>
      </c>
      <c r="D19" s="60">
        <v>3</v>
      </c>
      <c r="E19" s="60">
        <v>19</v>
      </c>
      <c r="F19" s="60">
        <v>0</v>
      </c>
      <c r="G19" s="61">
        <f t="shared" si="0"/>
        <v>19</v>
      </c>
      <c r="H19" s="60">
        <v>138</v>
      </c>
      <c r="I19" s="60">
        <v>0</v>
      </c>
      <c r="J19" s="61">
        <f t="shared" si="1"/>
        <v>138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0.3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473</v>
      </c>
      <c r="D20" s="49">
        <f t="shared" si="5"/>
        <v>731</v>
      </c>
      <c r="E20" s="49">
        <f t="shared" si="5"/>
        <v>5533</v>
      </c>
      <c r="F20" s="49">
        <f t="shared" si="5"/>
        <v>4786</v>
      </c>
      <c r="G20" s="49">
        <f t="shared" si="5"/>
        <v>10319</v>
      </c>
      <c r="H20" s="49">
        <f t="shared" si="5"/>
        <v>303996</v>
      </c>
      <c r="I20" s="49">
        <f t="shared" si="5"/>
        <v>244662</v>
      </c>
      <c r="J20" s="49">
        <f t="shared" si="5"/>
        <v>548658</v>
      </c>
      <c r="K20" s="49">
        <f t="shared" si="5"/>
        <v>310004</v>
      </c>
      <c r="L20" s="49">
        <f t="shared" si="5"/>
        <v>16103</v>
      </c>
      <c r="M20" s="49">
        <f t="shared" si="5"/>
        <v>12169</v>
      </c>
      <c r="N20" s="50">
        <f t="shared" si="5"/>
        <v>28272</v>
      </c>
      <c r="O20" s="66">
        <f t="shared" si="5"/>
        <v>912</v>
      </c>
      <c r="P20" s="66">
        <f t="shared" si="5"/>
        <v>1106.1999999999998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G37" sqref="G37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59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60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61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62</v>
      </c>
      <c r="D6" s="142"/>
      <c r="E6" s="142"/>
      <c r="G6" s="16" t="s">
        <v>10</v>
      </c>
      <c r="H6" s="17"/>
      <c r="I6" s="18">
        <v>4728</v>
      </c>
      <c r="J6" s="18">
        <v>1088</v>
      </c>
      <c r="K6" s="19">
        <f>SUM(I6:J6)</f>
        <v>5816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185</v>
      </c>
      <c r="D13" s="48">
        <v>847</v>
      </c>
      <c r="E13" s="48">
        <v>10085</v>
      </c>
      <c r="F13" s="48">
        <v>1957</v>
      </c>
      <c r="G13" s="49">
        <f t="shared" ref="G13:G19" si="0">SUM(E13:F13)</f>
        <v>12042</v>
      </c>
      <c r="H13" s="48">
        <v>592883</v>
      </c>
      <c r="I13" s="48">
        <v>110667</v>
      </c>
      <c r="J13" s="49">
        <f t="shared" ref="J13:J19" si="1">SUM(H13:I13)</f>
        <v>703550</v>
      </c>
      <c r="K13" s="48">
        <v>0</v>
      </c>
      <c r="L13" s="48">
        <v>31942</v>
      </c>
      <c r="M13" s="48">
        <v>6123</v>
      </c>
      <c r="N13" s="50">
        <f t="shared" ref="N13:N19" si="2">SUM(L13:M13)</f>
        <v>38065</v>
      </c>
      <c r="O13" s="51">
        <f t="shared" ref="O13:O19" si="3">ROUND(N13/31,1)</f>
        <v>1227.9000000000001</v>
      </c>
      <c r="P13" s="51">
        <f t="shared" ref="P13:P19" si="4">ROUND(J13/496,1)</f>
        <v>1418.4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118</v>
      </c>
      <c r="D14" s="48">
        <v>312</v>
      </c>
      <c r="E14" s="48">
        <v>3119</v>
      </c>
      <c r="F14" s="48">
        <v>578</v>
      </c>
      <c r="G14" s="49">
        <f t="shared" si="0"/>
        <v>3697</v>
      </c>
      <c r="H14" s="48">
        <v>151651</v>
      </c>
      <c r="I14" s="48">
        <v>25804</v>
      </c>
      <c r="J14" s="49">
        <f t="shared" si="1"/>
        <v>177455</v>
      </c>
      <c r="K14" s="48">
        <v>177455</v>
      </c>
      <c r="L14" s="48">
        <v>8480</v>
      </c>
      <c r="M14" s="48">
        <v>1506</v>
      </c>
      <c r="N14" s="50">
        <f t="shared" si="2"/>
        <v>9986</v>
      </c>
      <c r="O14" s="51">
        <f t="shared" si="3"/>
        <v>322.10000000000002</v>
      </c>
      <c r="P14" s="51">
        <f t="shared" si="4"/>
        <v>357.8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61</v>
      </c>
      <c r="D15" s="48">
        <v>133</v>
      </c>
      <c r="E15" s="48">
        <v>939</v>
      </c>
      <c r="F15" s="48">
        <v>122</v>
      </c>
      <c r="G15" s="49">
        <f t="shared" si="0"/>
        <v>1061</v>
      </c>
      <c r="H15" s="48">
        <v>68644</v>
      </c>
      <c r="I15" s="48">
        <v>9380</v>
      </c>
      <c r="J15" s="49">
        <f t="shared" si="1"/>
        <v>78024</v>
      </c>
      <c r="K15" s="48">
        <v>78024</v>
      </c>
      <c r="L15" s="48">
        <v>2437</v>
      </c>
      <c r="M15" s="48">
        <v>284</v>
      </c>
      <c r="N15" s="50">
        <f t="shared" si="2"/>
        <v>2721</v>
      </c>
      <c r="O15" s="51">
        <f t="shared" si="3"/>
        <v>87.8</v>
      </c>
      <c r="P15" s="51">
        <f t="shared" si="4"/>
        <v>157.30000000000001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92</v>
      </c>
      <c r="D16" s="48">
        <v>299</v>
      </c>
      <c r="E16" s="48">
        <v>2518</v>
      </c>
      <c r="F16" s="48">
        <v>933</v>
      </c>
      <c r="G16" s="49">
        <f t="shared" si="0"/>
        <v>3451</v>
      </c>
      <c r="H16" s="48">
        <v>183670</v>
      </c>
      <c r="I16" s="48">
        <v>74995</v>
      </c>
      <c r="J16" s="49">
        <f t="shared" si="1"/>
        <v>258665</v>
      </c>
      <c r="K16" s="48">
        <v>258665</v>
      </c>
      <c r="L16" s="48">
        <v>6533</v>
      </c>
      <c r="M16" s="48">
        <v>2447</v>
      </c>
      <c r="N16" s="50">
        <f t="shared" si="2"/>
        <v>8980</v>
      </c>
      <c r="O16" s="51">
        <f t="shared" si="3"/>
        <v>289.7</v>
      </c>
      <c r="P16" s="51">
        <f t="shared" si="4"/>
        <v>521.5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14</v>
      </c>
      <c r="D17" s="48">
        <v>129</v>
      </c>
      <c r="E17" s="48">
        <v>1417</v>
      </c>
      <c r="F17" s="48">
        <v>214</v>
      </c>
      <c r="G17" s="49">
        <f t="shared" si="0"/>
        <v>1631</v>
      </c>
      <c r="H17" s="48">
        <v>87384</v>
      </c>
      <c r="I17" s="48">
        <v>13722</v>
      </c>
      <c r="J17" s="49">
        <f t="shared" si="1"/>
        <v>101106</v>
      </c>
      <c r="K17" s="48">
        <v>0</v>
      </c>
      <c r="L17" s="48">
        <v>5202</v>
      </c>
      <c r="M17" s="48">
        <v>817</v>
      </c>
      <c r="N17" s="50">
        <f t="shared" si="2"/>
        <v>6019</v>
      </c>
      <c r="O17" s="51">
        <f t="shared" si="3"/>
        <v>194.2</v>
      </c>
      <c r="P17" s="51">
        <f t="shared" si="4"/>
        <v>203.8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13</v>
      </c>
      <c r="D18" s="48">
        <v>24</v>
      </c>
      <c r="E18" s="48">
        <v>165</v>
      </c>
      <c r="F18" s="48">
        <v>25</v>
      </c>
      <c r="G18" s="49">
        <f t="shared" si="0"/>
        <v>190</v>
      </c>
      <c r="H18" s="48">
        <v>4402</v>
      </c>
      <c r="I18" s="48">
        <v>579</v>
      </c>
      <c r="J18" s="49">
        <f t="shared" si="1"/>
        <v>4981</v>
      </c>
      <c r="K18" s="57"/>
      <c r="L18" s="48">
        <v>271</v>
      </c>
      <c r="M18" s="48">
        <v>38</v>
      </c>
      <c r="N18" s="50">
        <f t="shared" si="2"/>
        <v>309</v>
      </c>
      <c r="O18" s="51">
        <f t="shared" si="3"/>
        <v>10</v>
      </c>
      <c r="P18" s="51">
        <f t="shared" si="4"/>
        <v>10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32</v>
      </c>
      <c r="D19" s="60">
        <v>68</v>
      </c>
      <c r="E19" s="60">
        <v>888</v>
      </c>
      <c r="F19" s="60">
        <v>169</v>
      </c>
      <c r="G19" s="61">
        <f t="shared" si="0"/>
        <v>1057</v>
      </c>
      <c r="H19" s="60">
        <v>2213</v>
      </c>
      <c r="I19" s="60">
        <v>720</v>
      </c>
      <c r="J19" s="61">
        <f t="shared" si="1"/>
        <v>2933</v>
      </c>
      <c r="K19" s="62"/>
      <c r="L19" s="60">
        <v>216</v>
      </c>
      <c r="M19" s="60">
        <v>69</v>
      </c>
      <c r="N19" s="63">
        <f t="shared" si="2"/>
        <v>285</v>
      </c>
      <c r="O19" s="64">
        <f t="shared" si="3"/>
        <v>9.1999999999999993</v>
      </c>
      <c r="P19" s="64">
        <f t="shared" si="4"/>
        <v>5.9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515</v>
      </c>
      <c r="D20" s="49">
        <f t="shared" si="5"/>
        <v>1812</v>
      </c>
      <c r="E20" s="49">
        <f t="shared" si="5"/>
        <v>19131</v>
      </c>
      <c r="F20" s="49">
        <f t="shared" si="5"/>
        <v>3998</v>
      </c>
      <c r="G20" s="49">
        <f t="shared" si="5"/>
        <v>23129</v>
      </c>
      <c r="H20" s="49">
        <f t="shared" si="5"/>
        <v>1090847</v>
      </c>
      <c r="I20" s="49">
        <f t="shared" si="5"/>
        <v>235867</v>
      </c>
      <c r="J20" s="49">
        <f t="shared" si="5"/>
        <v>1326714</v>
      </c>
      <c r="K20" s="49">
        <f t="shared" si="5"/>
        <v>514144</v>
      </c>
      <c r="L20" s="49">
        <f t="shared" si="5"/>
        <v>55081</v>
      </c>
      <c r="M20" s="49">
        <f t="shared" si="5"/>
        <v>11284</v>
      </c>
      <c r="N20" s="50">
        <f t="shared" si="5"/>
        <v>66365</v>
      </c>
      <c r="O20" s="66">
        <f t="shared" si="5"/>
        <v>2140.8999999999996</v>
      </c>
      <c r="P20" s="66">
        <f t="shared" si="5"/>
        <v>2674.7000000000003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D39" sqref="D39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63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64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65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66</v>
      </c>
      <c r="D6" s="142"/>
      <c r="E6" s="142"/>
      <c r="G6" s="16" t="s">
        <v>10</v>
      </c>
      <c r="H6" s="17"/>
      <c r="I6" s="18">
        <v>14691</v>
      </c>
      <c r="J6" s="18">
        <v>10836</v>
      </c>
      <c r="K6" s="19">
        <f>SUM(I6:J6)</f>
        <v>25527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358</v>
      </c>
      <c r="D13" s="48">
        <v>2426</v>
      </c>
      <c r="E13" s="48">
        <v>30087</v>
      </c>
      <c r="F13" s="48">
        <v>19149</v>
      </c>
      <c r="G13" s="49">
        <f t="shared" ref="G13:G19" si="0">SUM(E13:F13)</f>
        <v>49236</v>
      </c>
      <c r="H13" s="48">
        <v>1889435</v>
      </c>
      <c r="I13" s="48">
        <v>1222001</v>
      </c>
      <c r="J13" s="49">
        <f t="shared" ref="J13:J19" si="1">SUM(H13:I13)</f>
        <v>3111436</v>
      </c>
      <c r="K13" s="48">
        <v>425000</v>
      </c>
      <c r="L13" s="48">
        <v>105624</v>
      </c>
      <c r="M13" s="48">
        <v>68099</v>
      </c>
      <c r="N13" s="50">
        <f t="shared" ref="N13:N19" si="2">SUM(L13:M13)</f>
        <v>173723</v>
      </c>
      <c r="O13" s="51">
        <f t="shared" ref="O13:O19" si="3">ROUND(N13/31,1)</f>
        <v>5604</v>
      </c>
      <c r="P13" s="51">
        <f t="shared" ref="P13:P19" si="4">ROUND(J13/496,1)</f>
        <v>6273.1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304</v>
      </c>
      <c r="D14" s="48">
        <v>1138</v>
      </c>
      <c r="E14" s="48">
        <v>12470</v>
      </c>
      <c r="F14" s="48">
        <v>7193</v>
      </c>
      <c r="G14" s="49">
        <f t="shared" si="0"/>
        <v>19663</v>
      </c>
      <c r="H14" s="48">
        <v>628466</v>
      </c>
      <c r="I14" s="48">
        <v>376988</v>
      </c>
      <c r="J14" s="49">
        <f t="shared" si="1"/>
        <v>1005454</v>
      </c>
      <c r="K14" s="48">
        <v>966562</v>
      </c>
      <c r="L14" s="48">
        <v>35035</v>
      </c>
      <c r="M14" s="48">
        <v>19404</v>
      </c>
      <c r="N14" s="50">
        <f t="shared" si="2"/>
        <v>54439</v>
      </c>
      <c r="O14" s="51">
        <f t="shared" si="3"/>
        <v>1756.1</v>
      </c>
      <c r="P14" s="51">
        <f t="shared" si="4"/>
        <v>2027.1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257</v>
      </c>
      <c r="D15" s="48">
        <v>763</v>
      </c>
      <c r="E15" s="48">
        <v>3928</v>
      </c>
      <c r="F15" s="48">
        <v>3528</v>
      </c>
      <c r="G15" s="49">
        <f t="shared" si="0"/>
        <v>7456</v>
      </c>
      <c r="H15" s="48">
        <v>239556</v>
      </c>
      <c r="I15" s="48">
        <v>230409</v>
      </c>
      <c r="J15" s="49">
        <f t="shared" si="1"/>
        <v>469965</v>
      </c>
      <c r="K15" s="48">
        <v>433672</v>
      </c>
      <c r="L15" s="48">
        <v>9240</v>
      </c>
      <c r="M15" s="48">
        <v>7930</v>
      </c>
      <c r="N15" s="50">
        <f t="shared" si="2"/>
        <v>17170</v>
      </c>
      <c r="O15" s="51">
        <f t="shared" si="3"/>
        <v>553.9</v>
      </c>
      <c r="P15" s="51">
        <f t="shared" si="4"/>
        <v>947.5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159</v>
      </c>
      <c r="D16" s="48">
        <v>536</v>
      </c>
      <c r="E16" s="48">
        <v>4661</v>
      </c>
      <c r="F16" s="48">
        <v>4265</v>
      </c>
      <c r="G16" s="49">
        <f t="shared" si="0"/>
        <v>8926</v>
      </c>
      <c r="H16" s="48">
        <v>395246</v>
      </c>
      <c r="I16" s="48">
        <v>226601</v>
      </c>
      <c r="J16" s="49">
        <f t="shared" si="1"/>
        <v>621847</v>
      </c>
      <c r="K16" s="48">
        <v>611670</v>
      </c>
      <c r="L16" s="48">
        <v>14242</v>
      </c>
      <c r="M16" s="48">
        <v>7407</v>
      </c>
      <c r="N16" s="50">
        <f t="shared" si="2"/>
        <v>21649</v>
      </c>
      <c r="O16" s="51">
        <f t="shared" si="3"/>
        <v>698.4</v>
      </c>
      <c r="P16" s="51">
        <f t="shared" si="4"/>
        <v>1253.7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35</v>
      </c>
      <c r="D17" s="48">
        <v>531</v>
      </c>
      <c r="E17" s="48">
        <v>5181</v>
      </c>
      <c r="F17" s="48">
        <v>2442</v>
      </c>
      <c r="G17" s="49">
        <f t="shared" si="0"/>
        <v>7623</v>
      </c>
      <c r="H17" s="48">
        <v>321088</v>
      </c>
      <c r="I17" s="48">
        <v>160016</v>
      </c>
      <c r="J17" s="49">
        <f t="shared" si="1"/>
        <v>481104</v>
      </c>
      <c r="K17" s="48">
        <v>0</v>
      </c>
      <c r="L17" s="48">
        <v>18284</v>
      </c>
      <c r="M17" s="48">
        <v>9517</v>
      </c>
      <c r="N17" s="50">
        <f t="shared" si="2"/>
        <v>27801</v>
      </c>
      <c r="O17" s="51">
        <f t="shared" si="3"/>
        <v>896.8</v>
      </c>
      <c r="P17" s="51">
        <f t="shared" si="4"/>
        <v>970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5</v>
      </c>
      <c r="D18" s="48">
        <v>34</v>
      </c>
      <c r="E18" s="48">
        <v>280</v>
      </c>
      <c r="F18" s="48">
        <v>165</v>
      </c>
      <c r="G18" s="49">
        <f t="shared" si="0"/>
        <v>445</v>
      </c>
      <c r="H18" s="48">
        <v>13232</v>
      </c>
      <c r="I18" s="48">
        <v>7904</v>
      </c>
      <c r="J18" s="49">
        <f t="shared" si="1"/>
        <v>21136</v>
      </c>
      <c r="K18" s="57"/>
      <c r="L18" s="48">
        <v>827</v>
      </c>
      <c r="M18" s="48">
        <v>494</v>
      </c>
      <c r="N18" s="50">
        <f t="shared" si="2"/>
        <v>1321</v>
      </c>
      <c r="O18" s="51">
        <f t="shared" si="3"/>
        <v>42.6</v>
      </c>
      <c r="P18" s="51">
        <f t="shared" si="4"/>
        <v>42.6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16</v>
      </c>
      <c r="D19" s="60">
        <v>109</v>
      </c>
      <c r="E19" s="60">
        <v>673</v>
      </c>
      <c r="F19" s="60">
        <v>326</v>
      </c>
      <c r="G19" s="61">
        <f t="shared" si="0"/>
        <v>999</v>
      </c>
      <c r="H19" s="60">
        <v>13390</v>
      </c>
      <c r="I19" s="60">
        <v>6271</v>
      </c>
      <c r="J19" s="61">
        <f t="shared" si="1"/>
        <v>19661</v>
      </c>
      <c r="K19" s="62"/>
      <c r="L19" s="60">
        <v>360</v>
      </c>
      <c r="M19" s="60">
        <v>215</v>
      </c>
      <c r="N19" s="63">
        <f t="shared" si="2"/>
        <v>575</v>
      </c>
      <c r="O19" s="64">
        <f t="shared" si="3"/>
        <v>18.5</v>
      </c>
      <c r="P19" s="64">
        <f t="shared" si="4"/>
        <v>39.6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1134</v>
      </c>
      <c r="D20" s="49">
        <f t="shared" si="5"/>
        <v>5537</v>
      </c>
      <c r="E20" s="49">
        <f t="shared" si="5"/>
        <v>57280</v>
      </c>
      <c r="F20" s="49">
        <f t="shared" si="5"/>
        <v>37068</v>
      </c>
      <c r="G20" s="49">
        <f t="shared" si="5"/>
        <v>94348</v>
      </c>
      <c r="H20" s="49">
        <f t="shared" si="5"/>
        <v>3500413</v>
      </c>
      <c r="I20" s="49">
        <f t="shared" si="5"/>
        <v>2230190</v>
      </c>
      <c r="J20" s="49">
        <f t="shared" si="5"/>
        <v>5730603</v>
      </c>
      <c r="K20" s="49">
        <f t="shared" si="5"/>
        <v>2436904</v>
      </c>
      <c r="L20" s="49">
        <f t="shared" si="5"/>
        <v>183612</v>
      </c>
      <c r="M20" s="49">
        <f t="shared" si="5"/>
        <v>113066</v>
      </c>
      <c r="N20" s="50">
        <f t="shared" si="5"/>
        <v>296678</v>
      </c>
      <c r="O20" s="66">
        <f t="shared" si="5"/>
        <v>9570.2999999999993</v>
      </c>
      <c r="P20" s="66">
        <f t="shared" si="5"/>
        <v>11553.600000000002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G32" sqref="G32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67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68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69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70</v>
      </c>
      <c r="D6" s="142"/>
      <c r="E6" s="142"/>
      <c r="G6" s="16" t="s">
        <v>10</v>
      </c>
      <c r="H6" s="17"/>
      <c r="I6" s="18">
        <v>30241</v>
      </c>
      <c r="J6" s="18">
        <v>9441</v>
      </c>
      <c r="K6" s="19">
        <f>SUM(I6:J6)</f>
        <v>39682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312</v>
      </c>
      <c r="D13" s="48">
        <v>3115</v>
      </c>
      <c r="E13" s="48">
        <v>64319</v>
      </c>
      <c r="F13" s="48">
        <v>9659</v>
      </c>
      <c r="G13" s="49">
        <f t="shared" ref="G13:G19" si="0">SUM(E13:F13)</f>
        <v>73978</v>
      </c>
      <c r="H13" s="48">
        <v>4534590</v>
      </c>
      <c r="I13" s="48">
        <v>670063</v>
      </c>
      <c r="J13" s="49">
        <f t="shared" ref="J13:J19" si="1">SUM(H13:I13)</f>
        <v>5204653</v>
      </c>
      <c r="K13" s="48">
        <v>344923</v>
      </c>
      <c r="L13" s="48">
        <v>229405</v>
      </c>
      <c r="M13" s="48">
        <v>34133</v>
      </c>
      <c r="N13" s="50">
        <f t="shared" ref="N13:N19" si="2">SUM(L13:M13)</f>
        <v>263538</v>
      </c>
      <c r="O13" s="51">
        <f t="shared" ref="O13:O19" si="3">ROUND(N13/31,1)</f>
        <v>8501.2000000000007</v>
      </c>
      <c r="P13" s="51">
        <f t="shared" ref="P13:P19" si="4">ROUND(J13/496,1)</f>
        <v>10493.3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516</v>
      </c>
      <c r="D14" s="48">
        <v>2026</v>
      </c>
      <c r="E14" s="48">
        <v>27804</v>
      </c>
      <c r="F14" s="48">
        <v>8551</v>
      </c>
      <c r="G14" s="49">
        <f t="shared" si="0"/>
        <v>36355</v>
      </c>
      <c r="H14" s="48">
        <v>1745168</v>
      </c>
      <c r="I14" s="48">
        <v>353176</v>
      </c>
      <c r="J14" s="49">
        <f t="shared" si="1"/>
        <v>2098344</v>
      </c>
      <c r="K14" s="48">
        <v>2092156</v>
      </c>
      <c r="L14" s="48">
        <v>88569</v>
      </c>
      <c r="M14" s="48">
        <v>18080</v>
      </c>
      <c r="N14" s="50">
        <f t="shared" si="2"/>
        <v>106649</v>
      </c>
      <c r="O14" s="51">
        <f t="shared" si="3"/>
        <v>3440.3</v>
      </c>
      <c r="P14" s="51">
        <f t="shared" si="4"/>
        <v>4230.5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314</v>
      </c>
      <c r="D15" s="48">
        <v>1007</v>
      </c>
      <c r="E15" s="48">
        <v>7536</v>
      </c>
      <c r="F15" s="48">
        <v>4219</v>
      </c>
      <c r="G15" s="49">
        <f t="shared" si="0"/>
        <v>11755</v>
      </c>
      <c r="H15" s="48">
        <v>405284</v>
      </c>
      <c r="I15" s="48">
        <v>155725</v>
      </c>
      <c r="J15" s="49">
        <f t="shared" si="1"/>
        <v>561009</v>
      </c>
      <c r="K15" s="48">
        <v>560646</v>
      </c>
      <c r="L15" s="48">
        <v>18552</v>
      </c>
      <c r="M15" s="48">
        <v>7987</v>
      </c>
      <c r="N15" s="50">
        <f t="shared" si="2"/>
        <v>26539</v>
      </c>
      <c r="O15" s="51">
        <f t="shared" si="3"/>
        <v>856.1</v>
      </c>
      <c r="P15" s="51">
        <f t="shared" si="4"/>
        <v>1131.0999999999999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168</v>
      </c>
      <c r="D16" s="48">
        <v>560</v>
      </c>
      <c r="E16" s="48">
        <v>7363</v>
      </c>
      <c r="F16" s="48">
        <v>1563</v>
      </c>
      <c r="G16" s="49">
        <f t="shared" si="0"/>
        <v>8926</v>
      </c>
      <c r="H16" s="48">
        <v>404069</v>
      </c>
      <c r="I16" s="48">
        <v>76777</v>
      </c>
      <c r="J16" s="49">
        <f t="shared" si="1"/>
        <v>480846</v>
      </c>
      <c r="K16" s="48">
        <v>480759</v>
      </c>
      <c r="L16" s="48">
        <v>16256</v>
      </c>
      <c r="M16" s="48">
        <v>3145</v>
      </c>
      <c r="N16" s="50">
        <f t="shared" si="2"/>
        <v>19401</v>
      </c>
      <c r="O16" s="51">
        <f t="shared" si="3"/>
        <v>625.79999999999995</v>
      </c>
      <c r="P16" s="51">
        <f t="shared" si="4"/>
        <v>969.4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29</v>
      </c>
      <c r="D17" s="48">
        <v>474</v>
      </c>
      <c r="E17" s="48">
        <v>7074</v>
      </c>
      <c r="F17" s="48">
        <v>1283</v>
      </c>
      <c r="G17" s="49">
        <f t="shared" si="0"/>
        <v>8357</v>
      </c>
      <c r="H17" s="48">
        <v>340598</v>
      </c>
      <c r="I17" s="48">
        <v>66806</v>
      </c>
      <c r="J17" s="49">
        <f t="shared" si="1"/>
        <v>407404</v>
      </c>
      <c r="K17" s="48">
        <v>0</v>
      </c>
      <c r="L17" s="48">
        <v>18047</v>
      </c>
      <c r="M17" s="48">
        <v>3503</v>
      </c>
      <c r="N17" s="50">
        <f t="shared" si="2"/>
        <v>21550</v>
      </c>
      <c r="O17" s="51">
        <f t="shared" si="3"/>
        <v>695.2</v>
      </c>
      <c r="P17" s="51">
        <f t="shared" si="4"/>
        <v>821.4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26</v>
      </c>
      <c r="D18" s="48">
        <v>131</v>
      </c>
      <c r="E18" s="48">
        <v>2046</v>
      </c>
      <c r="F18" s="48">
        <v>480</v>
      </c>
      <c r="G18" s="49">
        <f t="shared" si="0"/>
        <v>2526</v>
      </c>
      <c r="H18" s="48">
        <v>67783</v>
      </c>
      <c r="I18" s="48">
        <v>17187</v>
      </c>
      <c r="J18" s="49">
        <f t="shared" si="1"/>
        <v>84970</v>
      </c>
      <c r="K18" s="57"/>
      <c r="L18" s="48">
        <v>3778</v>
      </c>
      <c r="M18" s="48">
        <v>959</v>
      </c>
      <c r="N18" s="50">
        <f t="shared" si="2"/>
        <v>4737</v>
      </c>
      <c r="O18" s="51">
        <f t="shared" si="3"/>
        <v>152.80000000000001</v>
      </c>
      <c r="P18" s="51">
        <f t="shared" si="4"/>
        <v>171.3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42</v>
      </c>
      <c r="D19" s="60">
        <v>68</v>
      </c>
      <c r="E19" s="60">
        <v>593</v>
      </c>
      <c r="F19" s="60">
        <v>74</v>
      </c>
      <c r="G19" s="61">
        <f t="shared" si="0"/>
        <v>667</v>
      </c>
      <c r="H19" s="60">
        <v>10379</v>
      </c>
      <c r="I19" s="60">
        <v>1573</v>
      </c>
      <c r="J19" s="61">
        <f t="shared" si="1"/>
        <v>11952</v>
      </c>
      <c r="K19" s="62"/>
      <c r="L19" s="60">
        <v>647</v>
      </c>
      <c r="M19" s="60">
        <v>98</v>
      </c>
      <c r="N19" s="63">
        <f t="shared" si="2"/>
        <v>745</v>
      </c>
      <c r="O19" s="64">
        <f t="shared" si="3"/>
        <v>24</v>
      </c>
      <c r="P19" s="64">
        <f t="shared" si="4"/>
        <v>24.1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1407</v>
      </c>
      <c r="D20" s="49">
        <f t="shared" si="5"/>
        <v>7381</v>
      </c>
      <c r="E20" s="49">
        <f t="shared" si="5"/>
        <v>116735</v>
      </c>
      <c r="F20" s="49">
        <f t="shared" si="5"/>
        <v>25829</v>
      </c>
      <c r="G20" s="49">
        <f t="shared" si="5"/>
        <v>142564</v>
      </c>
      <c r="H20" s="49">
        <f t="shared" si="5"/>
        <v>7507871</v>
      </c>
      <c r="I20" s="49">
        <f t="shared" si="5"/>
        <v>1341307</v>
      </c>
      <c r="J20" s="49">
        <f t="shared" si="5"/>
        <v>8849178</v>
      </c>
      <c r="K20" s="49">
        <f t="shared" si="5"/>
        <v>3478484</v>
      </c>
      <c r="L20" s="49">
        <f t="shared" si="5"/>
        <v>375254</v>
      </c>
      <c r="M20" s="49">
        <f t="shared" si="5"/>
        <v>67905</v>
      </c>
      <c r="N20" s="50">
        <f t="shared" si="5"/>
        <v>443159</v>
      </c>
      <c r="O20" s="66">
        <f t="shared" si="5"/>
        <v>14295.4</v>
      </c>
      <c r="P20" s="66">
        <f t="shared" si="5"/>
        <v>17841.099999999999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D35" sqref="D35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71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72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73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74</v>
      </c>
      <c r="D6" s="142"/>
      <c r="E6" s="142"/>
      <c r="G6" s="16" t="s">
        <v>10</v>
      </c>
      <c r="H6" s="17"/>
      <c r="I6" s="18">
        <v>1778</v>
      </c>
      <c r="J6" s="18">
        <v>3826</v>
      </c>
      <c r="K6" s="19">
        <f>SUM(I6:J6)</f>
        <v>5604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121</v>
      </c>
      <c r="D13" s="48">
        <v>772</v>
      </c>
      <c r="E13" s="48">
        <v>3863</v>
      </c>
      <c r="F13" s="48">
        <v>10314</v>
      </c>
      <c r="G13" s="49">
        <f t="shared" ref="G13:G19" si="0">SUM(E13:F13)</f>
        <v>14177</v>
      </c>
      <c r="H13" s="48">
        <v>203952</v>
      </c>
      <c r="I13" s="48">
        <v>549645</v>
      </c>
      <c r="J13" s="49">
        <f t="shared" ref="J13:J19" si="1">SUM(H13:I13)</f>
        <v>753597</v>
      </c>
      <c r="K13" s="48">
        <v>45771</v>
      </c>
      <c r="L13" s="48">
        <v>12253</v>
      </c>
      <c r="M13" s="48">
        <v>32428</v>
      </c>
      <c r="N13" s="50">
        <f t="shared" ref="N13:N19" si="2">SUM(L13:M13)</f>
        <v>44681</v>
      </c>
      <c r="O13" s="51">
        <f t="shared" ref="O13:O19" si="3">ROUND(N13/31,1)</f>
        <v>1441.3</v>
      </c>
      <c r="P13" s="51">
        <f t="shared" ref="P13:P19" si="4">ROUND(J13/496,1)</f>
        <v>1519.3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95</v>
      </c>
      <c r="D14" s="48">
        <v>289</v>
      </c>
      <c r="E14" s="48">
        <v>1330</v>
      </c>
      <c r="F14" s="48">
        <v>2833</v>
      </c>
      <c r="G14" s="49">
        <f t="shared" si="0"/>
        <v>4163</v>
      </c>
      <c r="H14" s="48">
        <v>84884</v>
      </c>
      <c r="I14" s="48">
        <v>174930</v>
      </c>
      <c r="J14" s="49">
        <f t="shared" si="1"/>
        <v>259814</v>
      </c>
      <c r="K14" s="48">
        <v>259814</v>
      </c>
      <c r="L14" s="48">
        <v>4200</v>
      </c>
      <c r="M14" s="48">
        <v>9009</v>
      </c>
      <c r="N14" s="50">
        <f t="shared" si="2"/>
        <v>13209</v>
      </c>
      <c r="O14" s="51">
        <f t="shared" si="3"/>
        <v>426.1</v>
      </c>
      <c r="P14" s="51">
        <f t="shared" si="4"/>
        <v>523.79999999999995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62</v>
      </c>
      <c r="D15" s="48">
        <v>165</v>
      </c>
      <c r="E15" s="48">
        <v>550</v>
      </c>
      <c r="F15" s="48">
        <v>801</v>
      </c>
      <c r="G15" s="49">
        <f t="shared" si="0"/>
        <v>1351</v>
      </c>
      <c r="H15" s="48">
        <v>36719</v>
      </c>
      <c r="I15" s="48">
        <v>41192</v>
      </c>
      <c r="J15" s="49">
        <f t="shared" si="1"/>
        <v>77911</v>
      </c>
      <c r="K15" s="48">
        <v>77911</v>
      </c>
      <c r="L15" s="48">
        <v>1798</v>
      </c>
      <c r="M15" s="48">
        <v>1788</v>
      </c>
      <c r="N15" s="50">
        <f t="shared" si="2"/>
        <v>3586</v>
      </c>
      <c r="O15" s="51">
        <f t="shared" si="3"/>
        <v>115.7</v>
      </c>
      <c r="P15" s="51">
        <f t="shared" si="4"/>
        <v>157.1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68</v>
      </c>
      <c r="D16" s="48">
        <v>206</v>
      </c>
      <c r="E16" s="48">
        <v>1089</v>
      </c>
      <c r="F16" s="48">
        <v>1994</v>
      </c>
      <c r="G16" s="49">
        <f t="shared" si="0"/>
        <v>3083</v>
      </c>
      <c r="H16" s="48">
        <v>78903</v>
      </c>
      <c r="I16" s="48">
        <v>146795</v>
      </c>
      <c r="J16" s="49">
        <f t="shared" si="1"/>
        <v>225698</v>
      </c>
      <c r="K16" s="48">
        <v>192682</v>
      </c>
      <c r="L16" s="48">
        <v>3183</v>
      </c>
      <c r="M16" s="48">
        <v>5725</v>
      </c>
      <c r="N16" s="50">
        <f t="shared" si="2"/>
        <v>8908</v>
      </c>
      <c r="O16" s="51">
        <f t="shared" si="3"/>
        <v>287.39999999999998</v>
      </c>
      <c r="P16" s="51">
        <f t="shared" si="4"/>
        <v>455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12</v>
      </c>
      <c r="D17" s="48">
        <v>120</v>
      </c>
      <c r="E17" s="48">
        <v>657</v>
      </c>
      <c r="F17" s="48">
        <v>1463</v>
      </c>
      <c r="G17" s="49">
        <f t="shared" si="0"/>
        <v>2120</v>
      </c>
      <c r="H17" s="48">
        <v>30336</v>
      </c>
      <c r="I17" s="48">
        <v>67132</v>
      </c>
      <c r="J17" s="49">
        <f t="shared" si="1"/>
        <v>97468</v>
      </c>
      <c r="K17" s="48">
        <v>18827</v>
      </c>
      <c r="L17" s="48">
        <v>1803</v>
      </c>
      <c r="M17" s="48">
        <v>3992</v>
      </c>
      <c r="N17" s="50">
        <f t="shared" si="2"/>
        <v>5795</v>
      </c>
      <c r="O17" s="51">
        <f t="shared" si="3"/>
        <v>186.9</v>
      </c>
      <c r="P17" s="51">
        <f t="shared" si="4"/>
        <v>196.5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358</v>
      </c>
      <c r="D20" s="49">
        <f t="shared" si="5"/>
        <v>1552</v>
      </c>
      <c r="E20" s="49">
        <f t="shared" si="5"/>
        <v>7489</v>
      </c>
      <c r="F20" s="49">
        <f t="shared" si="5"/>
        <v>17405</v>
      </c>
      <c r="G20" s="49">
        <f t="shared" si="5"/>
        <v>24894</v>
      </c>
      <c r="H20" s="49">
        <f t="shared" si="5"/>
        <v>434794</v>
      </c>
      <c r="I20" s="49">
        <f t="shared" si="5"/>
        <v>979694</v>
      </c>
      <c r="J20" s="49">
        <f t="shared" si="5"/>
        <v>1414488</v>
      </c>
      <c r="K20" s="49">
        <f t="shared" si="5"/>
        <v>595005</v>
      </c>
      <c r="L20" s="49">
        <f t="shared" si="5"/>
        <v>23237</v>
      </c>
      <c r="M20" s="49">
        <f t="shared" si="5"/>
        <v>52942</v>
      </c>
      <c r="N20" s="50">
        <f t="shared" si="5"/>
        <v>76179</v>
      </c>
      <c r="O20" s="66">
        <f t="shared" si="5"/>
        <v>2457.4</v>
      </c>
      <c r="P20" s="66">
        <f t="shared" si="5"/>
        <v>2851.7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L34" sqref="L3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75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76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77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78</v>
      </c>
      <c r="D6" s="142"/>
      <c r="E6" s="142"/>
      <c r="G6" s="16" t="s">
        <v>10</v>
      </c>
      <c r="H6" s="17"/>
      <c r="I6" s="18">
        <v>5131</v>
      </c>
      <c r="J6" s="18">
        <v>1484</v>
      </c>
      <c r="K6" s="19">
        <f>SUM(I6:J6)</f>
        <v>6615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159</v>
      </c>
      <c r="D13" s="48">
        <v>553</v>
      </c>
      <c r="E13" s="48">
        <v>7925</v>
      </c>
      <c r="F13" s="48">
        <v>1368</v>
      </c>
      <c r="G13" s="49">
        <f t="shared" ref="G13:G19" si="0">SUM(E13:F13)</f>
        <v>9293</v>
      </c>
      <c r="H13" s="48">
        <v>452497</v>
      </c>
      <c r="I13" s="48">
        <v>78554</v>
      </c>
      <c r="J13" s="49">
        <f t="shared" ref="J13:J19" si="1">SUM(H13:I13)</f>
        <v>531051</v>
      </c>
      <c r="K13" s="48">
        <v>62609</v>
      </c>
      <c r="L13" s="48">
        <v>25138</v>
      </c>
      <c r="M13" s="48">
        <v>4359</v>
      </c>
      <c r="N13" s="50">
        <f t="shared" ref="N13:N19" si="2">SUM(L13:M13)</f>
        <v>29497</v>
      </c>
      <c r="O13" s="51">
        <f t="shared" ref="O13:O19" si="3">ROUND(N13/31,1)</f>
        <v>951.5</v>
      </c>
      <c r="P13" s="51">
        <f t="shared" ref="P13:P19" si="4">ROUND(J13/496,1)</f>
        <v>1070.7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158</v>
      </c>
      <c r="D14" s="48">
        <v>341</v>
      </c>
      <c r="E14" s="48">
        <v>3853</v>
      </c>
      <c r="F14" s="48">
        <v>1377</v>
      </c>
      <c r="G14" s="49">
        <f t="shared" si="0"/>
        <v>5230</v>
      </c>
      <c r="H14" s="48">
        <v>171829</v>
      </c>
      <c r="I14" s="48">
        <v>33133</v>
      </c>
      <c r="J14" s="49">
        <f t="shared" si="1"/>
        <v>204962</v>
      </c>
      <c r="K14" s="48">
        <v>204951</v>
      </c>
      <c r="L14" s="48">
        <v>9931</v>
      </c>
      <c r="M14" s="48">
        <v>1609</v>
      </c>
      <c r="N14" s="50">
        <f t="shared" si="2"/>
        <v>11540</v>
      </c>
      <c r="O14" s="51">
        <f t="shared" si="3"/>
        <v>372.3</v>
      </c>
      <c r="P14" s="51">
        <f t="shared" si="4"/>
        <v>413.2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100</v>
      </c>
      <c r="D15" s="48">
        <v>165</v>
      </c>
      <c r="E15" s="48">
        <v>1417</v>
      </c>
      <c r="F15" s="48">
        <v>322</v>
      </c>
      <c r="G15" s="49">
        <f t="shared" si="0"/>
        <v>1739</v>
      </c>
      <c r="H15" s="48">
        <v>112552</v>
      </c>
      <c r="I15" s="48">
        <v>22561</v>
      </c>
      <c r="J15" s="49">
        <f t="shared" si="1"/>
        <v>135113</v>
      </c>
      <c r="K15" s="48">
        <v>130265</v>
      </c>
      <c r="L15" s="48">
        <v>4764</v>
      </c>
      <c r="M15" s="48">
        <v>866</v>
      </c>
      <c r="N15" s="50">
        <f t="shared" si="2"/>
        <v>5630</v>
      </c>
      <c r="O15" s="51">
        <f t="shared" si="3"/>
        <v>181.6</v>
      </c>
      <c r="P15" s="51">
        <f t="shared" si="4"/>
        <v>272.39999999999998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50</v>
      </c>
      <c r="D16" s="48">
        <v>106</v>
      </c>
      <c r="E16" s="48">
        <v>1268</v>
      </c>
      <c r="F16" s="48">
        <v>334</v>
      </c>
      <c r="G16" s="49">
        <f t="shared" si="0"/>
        <v>1602</v>
      </c>
      <c r="H16" s="48">
        <v>106975</v>
      </c>
      <c r="I16" s="48">
        <v>29169</v>
      </c>
      <c r="J16" s="49">
        <f t="shared" si="1"/>
        <v>136144</v>
      </c>
      <c r="K16" s="48">
        <v>136144</v>
      </c>
      <c r="L16" s="48">
        <v>4419</v>
      </c>
      <c r="M16" s="48">
        <v>1194</v>
      </c>
      <c r="N16" s="50">
        <f t="shared" si="2"/>
        <v>5613</v>
      </c>
      <c r="O16" s="51">
        <f t="shared" si="3"/>
        <v>181.1</v>
      </c>
      <c r="P16" s="51">
        <f t="shared" si="4"/>
        <v>274.5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7</v>
      </c>
      <c r="D17" s="48">
        <v>71</v>
      </c>
      <c r="E17" s="48">
        <v>900</v>
      </c>
      <c r="F17" s="48">
        <v>190</v>
      </c>
      <c r="G17" s="49">
        <f t="shared" si="0"/>
        <v>1090</v>
      </c>
      <c r="H17" s="48">
        <v>50012</v>
      </c>
      <c r="I17" s="48">
        <v>10517</v>
      </c>
      <c r="J17" s="49">
        <f t="shared" si="1"/>
        <v>60529</v>
      </c>
      <c r="K17" s="48">
        <v>0</v>
      </c>
      <c r="L17" s="48">
        <v>3034</v>
      </c>
      <c r="M17" s="48">
        <v>638</v>
      </c>
      <c r="N17" s="50">
        <f t="shared" si="2"/>
        <v>3672</v>
      </c>
      <c r="O17" s="51">
        <f t="shared" si="3"/>
        <v>118.5</v>
      </c>
      <c r="P17" s="51">
        <f t="shared" si="4"/>
        <v>122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34</v>
      </c>
      <c r="D18" s="48">
        <v>60</v>
      </c>
      <c r="E18" s="48">
        <v>510</v>
      </c>
      <c r="F18" s="48">
        <v>49</v>
      </c>
      <c r="G18" s="49">
        <f t="shared" si="0"/>
        <v>559</v>
      </c>
      <c r="H18" s="48">
        <v>2117</v>
      </c>
      <c r="I18" s="48">
        <v>191</v>
      </c>
      <c r="J18" s="49">
        <f t="shared" si="1"/>
        <v>2308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4.7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57</v>
      </c>
      <c r="D19" s="60">
        <v>146</v>
      </c>
      <c r="E19" s="60">
        <v>1030</v>
      </c>
      <c r="F19" s="60">
        <v>70</v>
      </c>
      <c r="G19" s="61">
        <f t="shared" si="0"/>
        <v>1100</v>
      </c>
      <c r="H19" s="60">
        <v>13213</v>
      </c>
      <c r="I19" s="60">
        <v>945</v>
      </c>
      <c r="J19" s="61">
        <f t="shared" si="1"/>
        <v>14158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28.5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565</v>
      </c>
      <c r="D20" s="49">
        <f t="shared" si="5"/>
        <v>1442</v>
      </c>
      <c r="E20" s="49">
        <f t="shared" si="5"/>
        <v>16903</v>
      </c>
      <c r="F20" s="49">
        <f t="shared" si="5"/>
        <v>3710</v>
      </c>
      <c r="G20" s="49">
        <f t="shared" si="5"/>
        <v>20613</v>
      </c>
      <c r="H20" s="49">
        <f t="shared" si="5"/>
        <v>909195</v>
      </c>
      <c r="I20" s="49">
        <f t="shared" si="5"/>
        <v>175070</v>
      </c>
      <c r="J20" s="49">
        <f t="shared" si="5"/>
        <v>1084265</v>
      </c>
      <c r="K20" s="49">
        <f t="shared" si="5"/>
        <v>533969</v>
      </c>
      <c r="L20" s="49">
        <f t="shared" si="5"/>
        <v>47286</v>
      </c>
      <c r="M20" s="49">
        <f t="shared" si="5"/>
        <v>8666</v>
      </c>
      <c r="N20" s="50">
        <f t="shared" si="5"/>
        <v>55952</v>
      </c>
      <c r="O20" s="66">
        <f t="shared" si="5"/>
        <v>1804.9999999999998</v>
      </c>
      <c r="P20" s="66">
        <f t="shared" si="5"/>
        <v>2186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N34" sqref="N3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83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84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85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86</v>
      </c>
      <c r="D6" s="142"/>
      <c r="E6" s="142"/>
      <c r="G6" s="16" t="s">
        <v>10</v>
      </c>
      <c r="H6" s="17"/>
      <c r="I6" s="18">
        <v>2228</v>
      </c>
      <c r="J6" s="18">
        <v>860</v>
      </c>
      <c r="K6" s="19">
        <f>SUM(I6:J6)</f>
        <v>3088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158</v>
      </c>
      <c r="D13" s="48">
        <v>488</v>
      </c>
      <c r="E13" s="48">
        <v>4215</v>
      </c>
      <c r="F13" s="48">
        <v>1357</v>
      </c>
      <c r="G13" s="49">
        <f t="shared" ref="G13:G19" si="0">SUM(E13:F13)</f>
        <v>5572</v>
      </c>
      <c r="H13" s="48">
        <v>206498</v>
      </c>
      <c r="I13" s="48">
        <v>68536</v>
      </c>
      <c r="J13" s="49">
        <f t="shared" ref="J13:J19" si="1">SUM(H13:I13)</f>
        <v>275034</v>
      </c>
      <c r="K13" s="48">
        <v>74416</v>
      </c>
      <c r="L13" s="48">
        <v>12942</v>
      </c>
      <c r="M13" s="48">
        <v>4249</v>
      </c>
      <c r="N13" s="50">
        <f t="shared" ref="N13:N19" si="2">SUM(L13:M13)</f>
        <v>17191</v>
      </c>
      <c r="O13" s="51">
        <f t="shared" ref="O13:O19" si="3">ROUND(N13/31,1)</f>
        <v>554.5</v>
      </c>
      <c r="P13" s="51">
        <f t="shared" ref="P13:P19" si="4">ROUND(J13/496,1)</f>
        <v>554.5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120</v>
      </c>
      <c r="D14" s="48">
        <v>261</v>
      </c>
      <c r="E14" s="48">
        <v>1419</v>
      </c>
      <c r="F14" s="48">
        <v>542</v>
      </c>
      <c r="G14" s="49">
        <f t="shared" si="0"/>
        <v>1961</v>
      </c>
      <c r="H14" s="48">
        <v>57160</v>
      </c>
      <c r="I14" s="48">
        <v>24303</v>
      </c>
      <c r="J14" s="49">
        <f t="shared" si="1"/>
        <v>81463</v>
      </c>
      <c r="K14" s="48">
        <v>81463</v>
      </c>
      <c r="L14" s="48">
        <v>3595</v>
      </c>
      <c r="M14" s="48">
        <v>1399</v>
      </c>
      <c r="N14" s="50">
        <f t="shared" si="2"/>
        <v>4994</v>
      </c>
      <c r="O14" s="51">
        <f t="shared" si="3"/>
        <v>161.1</v>
      </c>
      <c r="P14" s="51">
        <f t="shared" si="4"/>
        <v>164.2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85</v>
      </c>
      <c r="D15" s="48">
        <v>163</v>
      </c>
      <c r="E15" s="48">
        <v>919</v>
      </c>
      <c r="F15" s="48">
        <v>407</v>
      </c>
      <c r="G15" s="49">
        <f t="shared" si="0"/>
        <v>1326</v>
      </c>
      <c r="H15" s="48">
        <v>32643</v>
      </c>
      <c r="I15" s="48">
        <v>14630</v>
      </c>
      <c r="J15" s="49">
        <f t="shared" si="1"/>
        <v>47273</v>
      </c>
      <c r="K15" s="48">
        <v>47273</v>
      </c>
      <c r="L15" s="48">
        <v>1775</v>
      </c>
      <c r="M15" s="48">
        <v>825</v>
      </c>
      <c r="N15" s="50">
        <f t="shared" si="2"/>
        <v>2600</v>
      </c>
      <c r="O15" s="51">
        <f t="shared" si="3"/>
        <v>83.9</v>
      </c>
      <c r="P15" s="51">
        <f t="shared" si="4"/>
        <v>95.3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37</v>
      </c>
      <c r="D16" s="48">
        <v>176</v>
      </c>
      <c r="E16" s="48">
        <v>652</v>
      </c>
      <c r="F16" s="48">
        <v>354</v>
      </c>
      <c r="G16" s="49">
        <f t="shared" si="0"/>
        <v>1006</v>
      </c>
      <c r="H16" s="48">
        <v>47072</v>
      </c>
      <c r="I16" s="48">
        <v>27444</v>
      </c>
      <c r="J16" s="49">
        <f t="shared" si="1"/>
        <v>74516</v>
      </c>
      <c r="K16" s="48">
        <v>74516</v>
      </c>
      <c r="L16" s="48">
        <v>2154</v>
      </c>
      <c r="M16" s="48">
        <v>1224</v>
      </c>
      <c r="N16" s="50">
        <f t="shared" si="2"/>
        <v>3378</v>
      </c>
      <c r="O16" s="51">
        <f t="shared" si="3"/>
        <v>109</v>
      </c>
      <c r="P16" s="51">
        <f t="shared" si="4"/>
        <v>150.19999999999999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9</v>
      </c>
      <c r="D17" s="48">
        <v>47</v>
      </c>
      <c r="E17" s="48">
        <v>628</v>
      </c>
      <c r="F17" s="48">
        <v>218</v>
      </c>
      <c r="G17" s="49">
        <f t="shared" si="0"/>
        <v>846</v>
      </c>
      <c r="H17" s="48">
        <v>20744</v>
      </c>
      <c r="I17" s="48">
        <v>7440</v>
      </c>
      <c r="J17" s="49">
        <f t="shared" si="1"/>
        <v>28184</v>
      </c>
      <c r="K17" s="48">
        <v>752</v>
      </c>
      <c r="L17" s="48">
        <v>1296</v>
      </c>
      <c r="M17" s="48">
        <v>465</v>
      </c>
      <c r="N17" s="50">
        <f t="shared" si="2"/>
        <v>1761</v>
      </c>
      <c r="O17" s="51">
        <f t="shared" si="3"/>
        <v>56.8</v>
      </c>
      <c r="P17" s="51">
        <f t="shared" si="4"/>
        <v>56.8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12</v>
      </c>
      <c r="D18" s="48">
        <v>30</v>
      </c>
      <c r="E18" s="48">
        <v>72</v>
      </c>
      <c r="F18" s="48">
        <v>33</v>
      </c>
      <c r="G18" s="49">
        <f t="shared" si="0"/>
        <v>105</v>
      </c>
      <c r="H18" s="48">
        <v>291</v>
      </c>
      <c r="I18" s="48">
        <v>115</v>
      </c>
      <c r="J18" s="49">
        <f t="shared" si="1"/>
        <v>406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0.8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6</v>
      </c>
      <c r="D19" s="60">
        <v>18</v>
      </c>
      <c r="E19" s="60">
        <v>109</v>
      </c>
      <c r="F19" s="60">
        <v>33</v>
      </c>
      <c r="G19" s="61">
        <f t="shared" si="0"/>
        <v>142</v>
      </c>
      <c r="H19" s="60">
        <v>444</v>
      </c>
      <c r="I19" s="60">
        <v>106</v>
      </c>
      <c r="J19" s="61">
        <f t="shared" si="1"/>
        <v>550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1.1000000000000001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427</v>
      </c>
      <c r="D20" s="49">
        <f t="shared" si="5"/>
        <v>1183</v>
      </c>
      <c r="E20" s="49">
        <f t="shared" si="5"/>
        <v>8014</v>
      </c>
      <c r="F20" s="49">
        <f t="shared" si="5"/>
        <v>2944</v>
      </c>
      <c r="G20" s="49">
        <f t="shared" si="5"/>
        <v>10958</v>
      </c>
      <c r="H20" s="49">
        <f t="shared" si="5"/>
        <v>364852</v>
      </c>
      <c r="I20" s="49">
        <f t="shared" si="5"/>
        <v>142574</v>
      </c>
      <c r="J20" s="49">
        <f t="shared" si="5"/>
        <v>507426</v>
      </c>
      <c r="K20" s="49">
        <f t="shared" si="5"/>
        <v>278420</v>
      </c>
      <c r="L20" s="49">
        <f t="shared" si="5"/>
        <v>21762</v>
      </c>
      <c r="M20" s="49">
        <f t="shared" si="5"/>
        <v>8162</v>
      </c>
      <c r="N20" s="50">
        <f t="shared" si="5"/>
        <v>29924</v>
      </c>
      <c r="O20" s="66">
        <f t="shared" si="5"/>
        <v>965.3</v>
      </c>
      <c r="P20" s="66">
        <f t="shared" si="5"/>
        <v>1022.9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H25" sqref="H25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76" t="s">
        <v>149</v>
      </c>
      <c r="P1" s="4"/>
    </row>
    <row r="2" spans="1:23" ht="11.65" customHeight="1" x14ac:dyDescent="0.2">
      <c r="A2" s="1" t="s">
        <v>127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128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129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130</v>
      </c>
      <c r="D6" s="142"/>
      <c r="E6" s="142"/>
      <c r="G6" s="16" t="s">
        <v>10</v>
      </c>
      <c r="H6" s="17"/>
      <c r="I6" s="18">
        <v>967</v>
      </c>
      <c r="J6" s="18">
        <v>866</v>
      </c>
      <c r="K6" s="19">
        <f>SUM(I6:J6)</f>
        <v>1833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139</v>
      </c>
      <c r="D13" s="48">
        <v>390</v>
      </c>
      <c r="E13" s="48">
        <v>2703</v>
      </c>
      <c r="F13" s="48">
        <v>2482</v>
      </c>
      <c r="G13" s="49">
        <f t="shared" ref="G13:G19" si="0">SUM(E13:F13)</f>
        <v>5185</v>
      </c>
      <c r="H13" s="48">
        <v>158920</v>
      </c>
      <c r="I13" s="48">
        <v>141672</v>
      </c>
      <c r="J13" s="49">
        <f t="shared" ref="J13:J19" si="1">SUM(H13:I13)</f>
        <v>300592</v>
      </c>
      <c r="K13" s="48">
        <v>18160</v>
      </c>
      <c r="L13" s="48">
        <v>8855</v>
      </c>
      <c r="M13" s="48">
        <v>8102</v>
      </c>
      <c r="N13" s="50">
        <f t="shared" ref="N13:N19" si="2">SUM(L13:M13)</f>
        <v>16957</v>
      </c>
      <c r="O13" s="51">
        <f t="shared" ref="O13:O19" si="3">ROUND(N13/31,1)</f>
        <v>547</v>
      </c>
      <c r="P13" s="51">
        <f t="shared" ref="P13:P19" si="4">ROUND(J13/496,1)</f>
        <v>606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94</v>
      </c>
      <c r="D14" s="48">
        <v>145</v>
      </c>
      <c r="E14" s="48">
        <v>980</v>
      </c>
      <c r="F14" s="48">
        <v>721</v>
      </c>
      <c r="G14" s="49">
        <f t="shared" si="0"/>
        <v>1701</v>
      </c>
      <c r="H14" s="48">
        <v>49182</v>
      </c>
      <c r="I14" s="48">
        <v>35064</v>
      </c>
      <c r="J14" s="49">
        <f t="shared" si="1"/>
        <v>84246</v>
      </c>
      <c r="K14" s="48">
        <v>79942</v>
      </c>
      <c r="L14" s="48">
        <v>2706</v>
      </c>
      <c r="M14" s="48">
        <v>1997</v>
      </c>
      <c r="N14" s="50">
        <f t="shared" si="2"/>
        <v>4703</v>
      </c>
      <c r="O14" s="51">
        <f t="shared" si="3"/>
        <v>151.69999999999999</v>
      </c>
      <c r="P14" s="51">
        <f t="shared" si="4"/>
        <v>169.9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88</v>
      </c>
      <c r="D15" s="48">
        <v>123</v>
      </c>
      <c r="E15" s="48">
        <v>705</v>
      </c>
      <c r="F15" s="48">
        <v>1275</v>
      </c>
      <c r="G15" s="49">
        <f t="shared" si="0"/>
        <v>1980</v>
      </c>
      <c r="H15" s="48">
        <v>47896</v>
      </c>
      <c r="I15" s="48">
        <v>74882</v>
      </c>
      <c r="J15" s="49">
        <f t="shared" si="1"/>
        <v>122778</v>
      </c>
      <c r="K15" s="48">
        <v>118930</v>
      </c>
      <c r="L15" s="48">
        <v>2282</v>
      </c>
      <c r="M15" s="48">
        <v>3509</v>
      </c>
      <c r="N15" s="50">
        <f t="shared" si="2"/>
        <v>5791</v>
      </c>
      <c r="O15" s="51">
        <f t="shared" si="3"/>
        <v>186.8</v>
      </c>
      <c r="P15" s="51">
        <f t="shared" si="4"/>
        <v>247.5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35</v>
      </c>
      <c r="D16" s="48">
        <v>100</v>
      </c>
      <c r="E16" s="48">
        <v>674</v>
      </c>
      <c r="F16" s="48">
        <v>316</v>
      </c>
      <c r="G16" s="49">
        <f t="shared" si="0"/>
        <v>990</v>
      </c>
      <c r="H16" s="48">
        <v>29476</v>
      </c>
      <c r="I16" s="48">
        <v>14234</v>
      </c>
      <c r="J16" s="49">
        <f t="shared" si="1"/>
        <v>43710</v>
      </c>
      <c r="K16" s="48">
        <v>40607</v>
      </c>
      <c r="L16" s="48">
        <v>1168</v>
      </c>
      <c r="M16" s="48">
        <v>579</v>
      </c>
      <c r="N16" s="50">
        <f t="shared" si="2"/>
        <v>1747</v>
      </c>
      <c r="O16" s="51">
        <f t="shared" si="3"/>
        <v>56.4</v>
      </c>
      <c r="P16" s="51">
        <f t="shared" si="4"/>
        <v>88.1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7</v>
      </c>
      <c r="D17" s="48">
        <v>23</v>
      </c>
      <c r="E17" s="48">
        <v>89</v>
      </c>
      <c r="F17" s="48">
        <v>149</v>
      </c>
      <c r="G17" s="49">
        <f t="shared" si="0"/>
        <v>238</v>
      </c>
      <c r="H17" s="48">
        <v>5696</v>
      </c>
      <c r="I17" s="48">
        <v>7040</v>
      </c>
      <c r="J17" s="49">
        <f t="shared" si="1"/>
        <v>12736</v>
      </c>
      <c r="K17" s="48">
        <v>0</v>
      </c>
      <c r="L17" s="48">
        <v>290</v>
      </c>
      <c r="M17" s="48">
        <v>358</v>
      </c>
      <c r="N17" s="50">
        <f t="shared" si="2"/>
        <v>648</v>
      </c>
      <c r="O17" s="51">
        <f t="shared" si="3"/>
        <v>20.9</v>
      </c>
      <c r="P17" s="51">
        <f t="shared" si="4"/>
        <v>25.7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363</v>
      </c>
      <c r="D20" s="49">
        <f t="shared" si="5"/>
        <v>781</v>
      </c>
      <c r="E20" s="49">
        <f t="shared" si="5"/>
        <v>5151</v>
      </c>
      <c r="F20" s="49">
        <f t="shared" si="5"/>
        <v>4943</v>
      </c>
      <c r="G20" s="49">
        <f t="shared" si="5"/>
        <v>10094</v>
      </c>
      <c r="H20" s="49">
        <f t="shared" si="5"/>
        <v>291170</v>
      </c>
      <c r="I20" s="49">
        <f t="shared" si="5"/>
        <v>272892</v>
      </c>
      <c r="J20" s="49">
        <f t="shared" si="5"/>
        <v>564062</v>
      </c>
      <c r="K20" s="49">
        <f t="shared" si="5"/>
        <v>257639</v>
      </c>
      <c r="L20" s="49">
        <f t="shared" si="5"/>
        <v>15301</v>
      </c>
      <c r="M20" s="49">
        <f t="shared" si="5"/>
        <v>14545</v>
      </c>
      <c r="N20" s="50">
        <f t="shared" si="5"/>
        <v>29846</v>
      </c>
      <c r="O20" s="66">
        <f t="shared" si="5"/>
        <v>962.8</v>
      </c>
      <c r="P20" s="66">
        <f t="shared" si="5"/>
        <v>1137.2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L35" sqref="L35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87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88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89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90</v>
      </c>
      <c r="D6" s="142"/>
      <c r="E6" s="142"/>
      <c r="G6" s="16" t="s">
        <v>10</v>
      </c>
      <c r="H6" s="17"/>
      <c r="I6" s="18">
        <v>4814</v>
      </c>
      <c r="J6" s="18">
        <v>2387</v>
      </c>
      <c r="K6" s="19">
        <f>SUM(I6:J6)</f>
        <v>7201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286</v>
      </c>
      <c r="D13" s="48">
        <v>1241</v>
      </c>
      <c r="E13" s="48">
        <v>12401</v>
      </c>
      <c r="F13" s="48">
        <v>6132</v>
      </c>
      <c r="G13" s="49">
        <f t="shared" ref="G13:G19" si="0">SUM(E13:F13)</f>
        <v>18533</v>
      </c>
      <c r="H13" s="48">
        <v>622817</v>
      </c>
      <c r="I13" s="48">
        <v>309307</v>
      </c>
      <c r="J13" s="49">
        <f t="shared" ref="J13:J19" si="1">SUM(H13:I13)</f>
        <v>932124</v>
      </c>
      <c r="K13" s="48">
        <v>27945</v>
      </c>
      <c r="L13" s="48">
        <v>37650</v>
      </c>
      <c r="M13" s="48">
        <v>18796</v>
      </c>
      <c r="N13" s="50">
        <f t="shared" ref="N13:N19" si="2">SUM(L13:M13)</f>
        <v>56446</v>
      </c>
      <c r="O13" s="51">
        <f t="shared" ref="O13:O19" si="3">ROUND(N13/31,1)</f>
        <v>1820.8</v>
      </c>
      <c r="P13" s="51">
        <f t="shared" ref="P13:P19" si="4">ROUND(J13/496,1)</f>
        <v>1879.3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153</v>
      </c>
      <c r="D14" s="48">
        <v>518</v>
      </c>
      <c r="E14" s="48">
        <v>3413</v>
      </c>
      <c r="F14" s="48">
        <v>1529</v>
      </c>
      <c r="G14" s="49">
        <f t="shared" si="0"/>
        <v>4942</v>
      </c>
      <c r="H14" s="48">
        <v>144842</v>
      </c>
      <c r="I14" s="48">
        <v>66972</v>
      </c>
      <c r="J14" s="49">
        <f t="shared" si="1"/>
        <v>211814</v>
      </c>
      <c r="K14" s="48">
        <v>176679</v>
      </c>
      <c r="L14" s="48">
        <v>9170</v>
      </c>
      <c r="M14" s="48">
        <v>4198</v>
      </c>
      <c r="N14" s="50">
        <f t="shared" si="2"/>
        <v>13368</v>
      </c>
      <c r="O14" s="51">
        <f t="shared" si="3"/>
        <v>431.2</v>
      </c>
      <c r="P14" s="51">
        <f t="shared" si="4"/>
        <v>427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87</v>
      </c>
      <c r="D15" s="48">
        <v>270</v>
      </c>
      <c r="E15" s="48">
        <v>1082</v>
      </c>
      <c r="F15" s="48">
        <v>610</v>
      </c>
      <c r="G15" s="49">
        <f t="shared" si="0"/>
        <v>1692</v>
      </c>
      <c r="H15" s="48">
        <v>79704</v>
      </c>
      <c r="I15" s="48">
        <v>46148</v>
      </c>
      <c r="J15" s="49">
        <f t="shared" si="1"/>
        <v>125852</v>
      </c>
      <c r="K15" s="48">
        <v>89286</v>
      </c>
      <c r="L15" s="48">
        <v>3024</v>
      </c>
      <c r="M15" s="48">
        <v>1771</v>
      </c>
      <c r="N15" s="50">
        <f t="shared" si="2"/>
        <v>4795</v>
      </c>
      <c r="O15" s="51">
        <f t="shared" si="3"/>
        <v>154.69999999999999</v>
      </c>
      <c r="P15" s="51">
        <f t="shared" si="4"/>
        <v>253.7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43</v>
      </c>
      <c r="D16" s="48">
        <v>89</v>
      </c>
      <c r="E16" s="48">
        <v>1047</v>
      </c>
      <c r="F16" s="48">
        <v>772</v>
      </c>
      <c r="G16" s="49">
        <f t="shared" si="0"/>
        <v>1819</v>
      </c>
      <c r="H16" s="48">
        <v>100649</v>
      </c>
      <c r="I16" s="48">
        <v>68624</v>
      </c>
      <c r="J16" s="49">
        <f t="shared" si="1"/>
        <v>169273</v>
      </c>
      <c r="K16" s="48">
        <v>169272</v>
      </c>
      <c r="L16" s="48">
        <v>3902</v>
      </c>
      <c r="M16" s="48">
        <v>2651</v>
      </c>
      <c r="N16" s="50">
        <f t="shared" si="2"/>
        <v>6553</v>
      </c>
      <c r="O16" s="51">
        <f t="shared" si="3"/>
        <v>211.4</v>
      </c>
      <c r="P16" s="51">
        <f t="shared" si="4"/>
        <v>341.3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14</v>
      </c>
      <c r="D17" s="48">
        <v>151</v>
      </c>
      <c r="E17" s="48">
        <v>1249</v>
      </c>
      <c r="F17" s="48">
        <v>566</v>
      </c>
      <c r="G17" s="49">
        <f t="shared" si="0"/>
        <v>1815</v>
      </c>
      <c r="H17" s="48">
        <v>54473</v>
      </c>
      <c r="I17" s="48">
        <v>25397</v>
      </c>
      <c r="J17" s="49">
        <f t="shared" si="1"/>
        <v>79870</v>
      </c>
      <c r="K17" s="48">
        <v>0</v>
      </c>
      <c r="L17" s="48">
        <v>3324</v>
      </c>
      <c r="M17" s="48">
        <v>1572</v>
      </c>
      <c r="N17" s="50">
        <f t="shared" si="2"/>
        <v>4896</v>
      </c>
      <c r="O17" s="51">
        <f t="shared" si="3"/>
        <v>157.9</v>
      </c>
      <c r="P17" s="51">
        <f t="shared" si="4"/>
        <v>161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16</v>
      </c>
      <c r="D18" s="48">
        <v>23</v>
      </c>
      <c r="E18" s="48">
        <v>245</v>
      </c>
      <c r="F18" s="48">
        <v>8</v>
      </c>
      <c r="G18" s="49">
        <f t="shared" si="0"/>
        <v>253</v>
      </c>
      <c r="H18" s="48">
        <v>165</v>
      </c>
      <c r="I18" s="48">
        <v>45</v>
      </c>
      <c r="J18" s="49">
        <f t="shared" si="1"/>
        <v>210</v>
      </c>
      <c r="K18" s="57"/>
      <c r="L18" s="48">
        <v>11</v>
      </c>
      <c r="M18" s="48">
        <v>3</v>
      </c>
      <c r="N18" s="50">
        <f t="shared" si="2"/>
        <v>14</v>
      </c>
      <c r="O18" s="51">
        <f t="shared" si="3"/>
        <v>0.5</v>
      </c>
      <c r="P18" s="51">
        <f t="shared" si="4"/>
        <v>0.4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14</v>
      </c>
      <c r="D19" s="60">
        <v>14</v>
      </c>
      <c r="E19" s="60">
        <v>350</v>
      </c>
      <c r="F19" s="60">
        <v>24</v>
      </c>
      <c r="G19" s="61">
        <f t="shared" si="0"/>
        <v>374</v>
      </c>
      <c r="H19" s="60">
        <v>1587</v>
      </c>
      <c r="I19" s="60">
        <v>684</v>
      </c>
      <c r="J19" s="61">
        <f t="shared" si="1"/>
        <v>2271</v>
      </c>
      <c r="K19" s="62"/>
      <c r="L19" s="60">
        <v>57</v>
      </c>
      <c r="M19" s="60">
        <v>36</v>
      </c>
      <c r="N19" s="63">
        <f t="shared" si="2"/>
        <v>93</v>
      </c>
      <c r="O19" s="64">
        <f t="shared" si="3"/>
        <v>3</v>
      </c>
      <c r="P19" s="64">
        <f t="shared" si="4"/>
        <v>4.5999999999999996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613</v>
      </c>
      <c r="D20" s="49">
        <f t="shared" si="5"/>
        <v>2306</v>
      </c>
      <c r="E20" s="49">
        <f t="shared" si="5"/>
        <v>19787</v>
      </c>
      <c r="F20" s="49">
        <f t="shared" si="5"/>
        <v>9641</v>
      </c>
      <c r="G20" s="49">
        <f t="shared" si="5"/>
        <v>29428</v>
      </c>
      <c r="H20" s="49">
        <f t="shared" si="5"/>
        <v>1004237</v>
      </c>
      <c r="I20" s="49">
        <f t="shared" si="5"/>
        <v>517177</v>
      </c>
      <c r="J20" s="49">
        <f t="shared" si="5"/>
        <v>1521414</v>
      </c>
      <c r="K20" s="49">
        <f t="shared" si="5"/>
        <v>463182</v>
      </c>
      <c r="L20" s="49">
        <f t="shared" si="5"/>
        <v>57138</v>
      </c>
      <c r="M20" s="49">
        <f t="shared" si="5"/>
        <v>29027</v>
      </c>
      <c r="N20" s="50">
        <f t="shared" si="5"/>
        <v>86165</v>
      </c>
      <c r="O20" s="66">
        <f t="shared" si="5"/>
        <v>2779.5</v>
      </c>
      <c r="P20" s="66">
        <f t="shared" si="5"/>
        <v>3067.3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N30" sqref="N30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91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92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93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94</v>
      </c>
      <c r="D6" s="142"/>
      <c r="E6" s="142"/>
      <c r="G6" s="16" t="s">
        <v>10</v>
      </c>
      <c r="H6" s="17"/>
      <c r="I6" s="18">
        <v>1606</v>
      </c>
      <c r="J6" s="18">
        <v>1977</v>
      </c>
      <c r="K6" s="19">
        <f>SUM(I6:J6)</f>
        <v>3583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178</v>
      </c>
      <c r="D13" s="48">
        <v>769</v>
      </c>
      <c r="E13" s="48">
        <v>4151</v>
      </c>
      <c r="F13" s="48">
        <v>6063</v>
      </c>
      <c r="G13" s="49">
        <f t="shared" ref="G13:G19" si="0">SUM(E13:F13)</f>
        <v>10214</v>
      </c>
      <c r="H13" s="48">
        <v>215056</v>
      </c>
      <c r="I13" s="48">
        <v>330916</v>
      </c>
      <c r="J13" s="49">
        <f t="shared" ref="J13:J19" si="1">SUM(H13:I13)</f>
        <v>545972</v>
      </c>
      <c r="K13" s="48">
        <v>16920</v>
      </c>
      <c r="L13" s="48">
        <v>10582</v>
      </c>
      <c r="M13" s="48">
        <v>17362</v>
      </c>
      <c r="N13" s="50">
        <f t="shared" ref="N13:N19" si="2">SUM(L13:M13)</f>
        <v>27944</v>
      </c>
      <c r="O13" s="51">
        <f t="shared" ref="O13:O19" si="3">ROUND(N13/31,1)</f>
        <v>901.4</v>
      </c>
      <c r="P13" s="51">
        <f t="shared" ref="P13:P19" si="4">ROUND(J13/496,1)</f>
        <v>1100.8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119</v>
      </c>
      <c r="D14" s="48">
        <v>271</v>
      </c>
      <c r="E14" s="48">
        <v>997</v>
      </c>
      <c r="F14" s="48">
        <v>2014</v>
      </c>
      <c r="G14" s="49">
        <f t="shared" si="0"/>
        <v>3011</v>
      </c>
      <c r="H14" s="48">
        <v>50168</v>
      </c>
      <c r="I14" s="48">
        <v>83498</v>
      </c>
      <c r="J14" s="49">
        <f t="shared" si="1"/>
        <v>133666</v>
      </c>
      <c r="K14" s="48">
        <v>130181</v>
      </c>
      <c r="L14" s="48">
        <v>2721</v>
      </c>
      <c r="M14" s="48">
        <v>4555</v>
      </c>
      <c r="N14" s="50">
        <f t="shared" si="2"/>
        <v>7276</v>
      </c>
      <c r="O14" s="51">
        <f t="shared" si="3"/>
        <v>234.7</v>
      </c>
      <c r="P14" s="51">
        <f t="shared" si="4"/>
        <v>269.5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26</v>
      </c>
      <c r="D15" s="48">
        <v>77</v>
      </c>
      <c r="E15" s="48">
        <v>225</v>
      </c>
      <c r="F15" s="48">
        <v>291</v>
      </c>
      <c r="G15" s="49">
        <f t="shared" si="0"/>
        <v>516</v>
      </c>
      <c r="H15" s="48">
        <v>4036</v>
      </c>
      <c r="I15" s="48">
        <v>5147</v>
      </c>
      <c r="J15" s="49">
        <f t="shared" si="1"/>
        <v>9183</v>
      </c>
      <c r="K15" s="48">
        <v>9183</v>
      </c>
      <c r="L15" s="48">
        <v>218</v>
      </c>
      <c r="M15" s="48">
        <v>275</v>
      </c>
      <c r="N15" s="50">
        <f t="shared" si="2"/>
        <v>493</v>
      </c>
      <c r="O15" s="51">
        <f t="shared" si="3"/>
        <v>15.9</v>
      </c>
      <c r="P15" s="51">
        <f t="shared" si="4"/>
        <v>18.5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37</v>
      </c>
      <c r="D16" s="48">
        <v>73</v>
      </c>
      <c r="E16" s="48">
        <v>279</v>
      </c>
      <c r="F16" s="48">
        <v>580</v>
      </c>
      <c r="G16" s="49">
        <f t="shared" si="0"/>
        <v>859</v>
      </c>
      <c r="H16" s="48">
        <v>27472</v>
      </c>
      <c r="I16" s="48">
        <v>61366</v>
      </c>
      <c r="J16" s="49">
        <f t="shared" si="1"/>
        <v>88838</v>
      </c>
      <c r="K16" s="48">
        <v>88838</v>
      </c>
      <c r="L16" s="48">
        <v>1001</v>
      </c>
      <c r="M16" s="48">
        <v>2262</v>
      </c>
      <c r="N16" s="50">
        <f t="shared" si="2"/>
        <v>3263</v>
      </c>
      <c r="O16" s="51">
        <f t="shared" si="3"/>
        <v>105.3</v>
      </c>
      <c r="P16" s="51">
        <f t="shared" si="4"/>
        <v>179.1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6</v>
      </c>
      <c r="D17" s="48">
        <v>40</v>
      </c>
      <c r="E17" s="48">
        <v>106</v>
      </c>
      <c r="F17" s="48">
        <v>259</v>
      </c>
      <c r="G17" s="49">
        <f t="shared" si="0"/>
        <v>365</v>
      </c>
      <c r="H17" s="48">
        <v>4594</v>
      </c>
      <c r="I17" s="48">
        <v>11206</v>
      </c>
      <c r="J17" s="49">
        <f t="shared" si="1"/>
        <v>15800</v>
      </c>
      <c r="K17" s="48">
        <v>312</v>
      </c>
      <c r="L17" s="48">
        <v>261</v>
      </c>
      <c r="M17" s="48">
        <v>619</v>
      </c>
      <c r="N17" s="50">
        <f t="shared" si="2"/>
        <v>880</v>
      </c>
      <c r="O17" s="51">
        <f t="shared" si="3"/>
        <v>28.4</v>
      </c>
      <c r="P17" s="51">
        <f t="shared" si="4"/>
        <v>31.9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24</v>
      </c>
      <c r="D18" s="48">
        <v>50</v>
      </c>
      <c r="E18" s="48">
        <v>200</v>
      </c>
      <c r="F18" s="48">
        <v>398</v>
      </c>
      <c r="G18" s="49">
        <f t="shared" si="0"/>
        <v>598</v>
      </c>
      <c r="H18" s="48">
        <v>4448</v>
      </c>
      <c r="I18" s="48">
        <v>13048</v>
      </c>
      <c r="J18" s="49">
        <f t="shared" si="1"/>
        <v>17496</v>
      </c>
      <c r="K18" s="57"/>
      <c r="L18" s="48">
        <v>221</v>
      </c>
      <c r="M18" s="48">
        <v>699</v>
      </c>
      <c r="N18" s="50">
        <f t="shared" si="2"/>
        <v>920</v>
      </c>
      <c r="O18" s="51">
        <f t="shared" si="3"/>
        <v>29.7</v>
      </c>
      <c r="P18" s="51">
        <f t="shared" si="4"/>
        <v>35.299999999999997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390</v>
      </c>
      <c r="D20" s="49">
        <f t="shared" si="5"/>
        <v>1280</v>
      </c>
      <c r="E20" s="49">
        <f t="shared" si="5"/>
        <v>5958</v>
      </c>
      <c r="F20" s="49">
        <f t="shared" si="5"/>
        <v>9605</v>
      </c>
      <c r="G20" s="49">
        <f t="shared" si="5"/>
        <v>15563</v>
      </c>
      <c r="H20" s="49">
        <f t="shared" si="5"/>
        <v>305774</v>
      </c>
      <c r="I20" s="49">
        <f t="shared" si="5"/>
        <v>505181</v>
      </c>
      <c r="J20" s="49">
        <f t="shared" si="5"/>
        <v>810955</v>
      </c>
      <c r="K20" s="49">
        <f t="shared" si="5"/>
        <v>245434</v>
      </c>
      <c r="L20" s="49">
        <f t="shared" si="5"/>
        <v>15004</v>
      </c>
      <c r="M20" s="49">
        <f t="shared" si="5"/>
        <v>25772</v>
      </c>
      <c r="N20" s="50">
        <f t="shared" si="5"/>
        <v>40776</v>
      </c>
      <c r="O20" s="66">
        <f t="shared" si="5"/>
        <v>1315.4</v>
      </c>
      <c r="P20" s="66">
        <f t="shared" si="5"/>
        <v>1635.1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95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96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97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98</v>
      </c>
      <c r="D6" s="142"/>
      <c r="E6" s="142"/>
      <c r="G6" s="16" t="s">
        <v>10</v>
      </c>
      <c r="H6" s="17"/>
      <c r="I6" s="18">
        <v>7563</v>
      </c>
      <c r="J6" s="18">
        <v>4199</v>
      </c>
      <c r="K6" s="19">
        <f>SUM(I6:J6)</f>
        <v>11762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312</v>
      </c>
      <c r="D13" s="48">
        <v>989</v>
      </c>
      <c r="E13" s="48">
        <v>9282</v>
      </c>
      <c r="F13" s="48">
        <v>7537</v>
      </c>
      <c r="G13" s="49">
        <f t="shared" ref="G13:G19" si="0">SUM(E13:F13)</f>
        <v>16819</v>
      </c>
      <c r="H13" s="48">
        <v>500217</v>
      </c>
      <c r="I13" s="48">
        <v>405077</v>
      </c>
      <c r="J13" s="49">
        <f t="shared" ref="J13:J19" si="1">SUM(H13:I13)</f>
        <v>905294</v>
      </c>
      <c r="K13" s="48">
        <v>48229</v>
      </c>
      <c r="L13" s="48">
        <v>25482</v>
      </c>
      <c r="M13" s="48">
        <v>21989</v>
      </c>
      <c r="N13" s="50">
        <f t="shared" ref="N13:N19" si="2">SUM(L13:M13)</f>
        <v>47471</v>
      </c>
      <c r="O13" s="51">
        <f t="shared" ref="O13:O19" si="3">ROUND(N13/31,1)</f>
        <v>1531.3</v>
      </c>
      <c r="P13" s="51">
        <f t="shared" ref="P13:P19" si="4">ROUND(J13/496,1)</f>
        <v>1825.2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229</v>
      </c>
      <c r="D14" s="48">
        <v>464</v>
      </c>
      <c r="E14" s="48">
        <v>3172</v>
      </c>
      <c r="F14" s="48">
        <v>2465</v>
      </c>
      <c r="G14" s="49">
        <f t="shared" si="0"/>
        <v>5637</v>
      </c>
      <c r="H14" s="48">
        <v>152404</v>
      </c>
      <c r="I14" s="48">
        <v>143271</v>
      </c>
      <c r="J14" s="49">
        <f t="shared" si="1"/>
        <v>295675</v>
      </c>
      <c r="K14" s="48">
        <v>295322</v>
      </c>
      <c r="L14" s="48">
        <v>8129</v>
      </c>
      <c r="M14" s="48">
        <v>7108</v>
      </c>
      <c r="N14" s="50">
        <f t="shared" si="2"/>
        <v>15237</v>
      </c>
      <c r="O14" s="51">
        <f t="shared" si="3"/>
        <v>491.5</v>
      </c>
      <c r="P14" s="51">
        <f t="shared" si="4"/>
        <v>596.1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182</v>
      </c>
      <c r="D15" s="48">
        <v>347</v>
      </c>
      <c r="E15" s="48">
        <v>1061</v>
      </c>
      <c r="F15" s="48">
        <v>2698</v>
      </c>
      <c r="G15" s="49">
        <f t="shared" si="0"/>
        <v>3759</v>
      </c>
      <c r="H15" s="48">
        <v>62565</v>
      </c>
      <c r="I15" s="48">
        <v>144120</v>
      </c>
      <c r="J15" s="49">
        <f t="shared" si="1"/>
        <v>206685</v>
      </c>
      <c r="K15" s="48">
        <v>206685</v>
      </c>
      <c r="L15" s="48">
        <v>2941</v>
      </c>
      <c r="M15" s="48">
        <v>7301</v>
      </c>
      <c r="N15" s="50">
        <f t="shared" si="2"/>
        <v>10242</v>
      </c>
      <c r="O15" s="51">
        <f t="shared" si="3"/>
        <v>330.4</v>
      </c>
      <c r="P15" s="51">
        <f t="shared" si="4"/>
        <v>416.7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43</v>
      </c>
      <c r="D16" s="48">
        <v>144</v>
      </c>
      <c r="E16" s="48">
        <v>1091</v>
      </c>
      <c r="F16" s="48">
        <v>656</v>
      </c>
      <c r="G16" s="49">
        <f t="shared" si="0"/>
        <v>1747</v>
      </c>
      <c r="H16" s="48">
        <v>93540</v>
      </c>
      <c r="I16" s="48">
        <v>52234</v>
      </c>
      <c r="J16" s="49">
        <f t="shared" si="1"/>
        <v>145774</v>
      </c>
      <c r="K16" s="48">
        <v>145774</v>
      </c>
      <c r="L16" s="48">
        <v>2916</v>
      </c>
      <c r="M16" s="48">
        <v>1677</v>
      </c>
      <c r="N16" s="50">
        <f t="shared" si="2"/>
        <v>4593</v>
      </c>
      <c r="O16" s="51">
        <f t="shared" si="3"/>
        <v>148.19999999999999</v>
      </c>
      <c r="P16" s="51">
        <f t="shared" si="4"/>
        <v>293.89999999999998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11</v>
      </c>
      <c r="D17" s="48">
        <v>125</v>
      </c>
      <c r="E17" s="48">
        <v>659</v>
      </c>
      <c r="F17" s="48">
        <v>887</v>
      </c>
      <c r="G17" s="49">
        <f t="shared" si="0"/>
        <v>1546</v>
      </c>
      <c r="H17" s="48">
        <v>29880</v>
      </c>
      <c r="I17" s="48">
        <v>41393</v>
      </c>
      <c r="J17" s="49">
        <f t="shared" si="1"/>
        <v>71273</v>
      </c>
      <c r="K17" s="48">
        <v>210</v>
      </c>
      <c r="L17" s="48">
        <v>1689</v>
      </c>
      <c r="M17" s="48">
        <v>2353</v>
      </c>
      <c r="N17" s="50">
        <f t="shared" si="2"/>
        <v>4042</v>
      </c>
      <c r="O17" s="51">
        <f t="shared" si="3"/>
        <v>130.4</v>
      </c>
      <c r="P17" s="51">
        <f t="shared" si="4"/>
        <v>143.69999999999999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10</v>
      </c>
      <c r="D18" s="48">
        <v>23</v>
      </c>
      <c r="E18" s="48">
        <v>182</v>
      </c>
      <c r="F18" s="48">
        <v>143</v>
      </c>
      <c r="G18" s="49">
        <f t="shared" si="0"/>
        <v>325</v>
      </c>
      <c r="H18" s="48">
        <v>2338</v>
      </c>
      <c r="I18" s="48">
        <v>3521</v>
      </c>
      <c r="J18" s="49">
        <f t="shared" si="1"/>
        <v>5859</v>
      </c>
      <c r="K18" s="57"/>
      <c r="L18" s="48">
        <v>103</v>
      </c>
      <c r="M18" s="48">
        <v>197</v>
      </c>
      <c r="N18" s="50">
        <f t="shared" si="2"/>
        <v>300</v>
      </c>
      <c r="O18" s="51">
        <f t="shared" si="3"/>
        <v>9.6999999999999993</v>
      </c>
      <c r="P18" s="51">
        <f t="shared" si="4"/>
        <v>11.8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371</v>
      </c>
      <c r="D19" s="60">
        <v>601</v>
      </c>
      <c r="E19" s="60">
        <v>6308</v>
      </c>
      <c r="F19" s="60">
        <v>1339</v>
      </c>
      <c r="G19" s="61">
        <f t="shared" si="0"/>
        <v>7647</v>
      </c>
      <c r="H19" s="60">
        <v>65101</v>
      </c>
      <c r="I19" s="60">
        <v>11440</v>
      </c>
      <c r="J19" s="61">
        <f t="shared" si="1"/>
        <v>76541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154.30000000000001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1158</v>
      </c>
      <c r="D20" s="49">
        <f t="shared" si="5"/>
        <v>2693</v>
      </c>
      <c r="E20" s="49">
        <f t="shared" si="5"/>
        <v>21755</v>
      </c>
      <c r="F20" s="49">
        <f t="shared" si="5"/>
        <v>15725</v>
      </c>
      <c r="G20" s="49">
        <f t="shared" si="5"/>
        <v>37480</v>
      </c>
      <c r="H20" s="49">
        <f t="shared" si="5"/>
        <v>906045</v>
      </c>
      <c r="I20" s="49">
        <f t="shared" si="5"/>
        <v>801056</v>
      </c>
      <c r="J20" s="49">
        <f t="shared" si="5"/>
        <v>1707101</v>
      </c>
      <c r="K20" s="49">
        <f t="shared" si="5"/>
        <v>696220</v>
      </c>
      <c r="L20" s="49">
        <f t="shared" si="5"/>
        <v>41260</v>
      </c>
      <c r="M20" s="49">
        <f t="shared" si="5"/>
        <v>40625</v>
      </c>
      <c r="N20" s="50">
        <f t="shared" si="5"/>
        <v>81885</v>
      </c>
      <c r="O20" s="66">
        <f t="shared" si="5"/>
        <v>2641.4999999999995</v>
      </c>
      <c r="P20" s="66">
        <f t="shared" si="5"/>
        <v>3441.7000000000003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N32" sqref="N32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99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100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101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102</v>
      </c>
      <c r="D6" s="142"/>
      <c r="E6" s="142"/>
      <c r="G6" s="16" t="s">
        <v>10</v>
      </c>
      <c r="H6" s="17"/>
      <c r="I6" s="18">
        <v>29255</v>
      </c>
      <c r="J6" s="18">
        <v>9355</v>
      </c>
      <c r="K6" s="19">
        <f>SUM(I6:J6)</f>
        <v>38610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257</v>
      </c>
      <c r="D13" s="48">
        <v>3183</v>
      </c>
      <c r="E13" s="48">
        <v>64208</v>
      </c>
      <c r="F13" s="48">
        <v>11300</v>
      </c>
      <c r="G13" s="49">
        <f t="shared" ref="G13:G19" si="0">SUM(E13:F13)</f>
        <v>75508</v>
      </c>
      <c r="H13" s="48">
        <v>3623644</v>
      </c>
      <c r="I13" s="48">
        <v>616779</v>
      </c>
      <c r="J13" s="49">
        <f t="shared" ref="J13:J19" si="1">SUM(H13:I13)</f>
        <v>4240423</v>
      </c>
      <c r="K13" s="48">
        <v>128829</v>
      </c>
      <c r="L13" s="48">
        <v>206907</v>
      </c>
      <c r="M13" s="48">
        <v>35460</v>
      </c>
      <c r="N13" s="50">
        <f t="shared" ref="N13:N19" si="2">SUM(L13:M13)</f>
        <v>242367</v>
      </c>
      <c r="O13" s="51">
        <f t="shared" ref="O13:O19" si="3">ROUND(N13/31,1)</f>
        <v>7818.3</v>
      </c>
      <c r="P13" s="51">
        <f t="shared" ref="P13:P19" si="4">ROUND(J13/496,1)</f>
        <v>8549.2000000000007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436</v>
      </c>
      <c r="D14" s="48">
        <v>1650</v>
      </c>
      <c r="E14" s="48">
        <v>21129</v>
      </c>
      <c r="F14" s="48">
        <v>8206</v>
      </c>
      <c r="G14" s="49">
        <f t="shared" si="0"/>
        <v>29335</v>
      </c>
      <c r="H14" s="48">
        <v>1119635</v>
      </c>
      <c r="I14" s="48">
        <v>287007</v>
      </c>
      <c r="J14" s="49">
        <f t="shared" si="1"/>
        <v>1406642</v>
      </c>
      <c r="K14" s="48">
        <v>1373101</v>
      </c>
      <c r="L14" s="48">
        <v>63688</v>
      </c>
      <c r="M14" s="48">
        <v>11910</v>
      </c>
      <c r="N14" s="50">
        <f t="shared" si="2"/>
        <v>75598</v>
      </c>
      <c r="O14" s="51">
        <f t="shared" si="3"/>
        <v>2438.6</v>
      </c>
      <c r="P14" s="51">
        <f t="shared" si="4"/>
        <v>2836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164</v>
      </c>
      <c r="D15" s="48">
        <v>327</v>
      </c>
      <c r="E15" s="48">
        <v>3817</v>
      </c>
      <c r="F15" s="48">
        <v>933</v>
      </c>
      <c r="G15" s="49">
        <f t="shared" si="0"/>
        <v>4750</v>
      </c>
      <c r="H15" s="48">
        <v>239360</v>
      </c>
      <c r="I15" s="48">
        <v>52530</v>
      </c>
      <c r="J15" s="49">
        <f t="shared" si="1"/>
        <v>291890</v>
      </c>
      <c r="K15" s="48">
        <v>291890</v>
      </c>
      <c r="L15" s="48">
        <v>12713</v>
      </c>
      <c r="M15" s="48">
        <v>2614</v>
      </c>
      <c r="N15" s="50">
        <f t="shared" si="2"/>
        <v>15327</v>
      </c>
      <c r="O15" s="51">
        <f t="shared" si="3"/>
        <v>494.4</v>
      </c>
      <c r="P15" s="51">
        <f t="shared" si="4"/>
        <v>588.5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145</v>
      </c>
      <c r="D16" s="48">
        <v>442</v>
      </c>
      <c r="E16" s="48">
        <v>7010</v>
      </c>
      <c r="F16" s="48">
        <v>1421</v>
      </c>
      <c r="G16" s="49">
        <f t="shared" si="0"/>
        <v>8431</v>
      </c>
      <c r="H16" s="48">
        <v>582957</v>
      </c>
      <c r="I16" s="48">
        <v>119050</v>
      </c>
      <c r="J16" s="49">
        <f t="shared" si="1"/>
        <v>702007</v>
      </c>
      <c r="K16" s="48">
        <v>702007</v>
      </c>
      <c r="L16" s="48">
        <v>23122</v>
      </c>
      <c r="M16" s="48">
        <v>4665</v>
      </c>
      <c r="N16" s="50">
        <f t="shared" si="2"/>
        <v>27787</v>
      </c>
      <c r="O16" s="51">
        <f t="shared" si="3"/>
        <v>896.4</v>
      </c>
      <c r="P16" s="51">
        <f t="shared" si="4"/>
        <v>1415.3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21</v>
      </c>
      <c r="D17" s="48">
        <v>551</v>
      </c>
      <c r="E17" s="48">
        <v>8100</v>
      </c>
      <c r="F17" s="48">
        <v>2692</v>
      </c>
      <c r="G17" s="49">
        <f t="shared" si="0"/>
        <v>10792</v>
      </c>
      <c r="H17" s="48">
        <v>554646</v>
      </c>
      <c r="I17" s="48">
        <v>185932</v>
      </c>
      <c r="J17" s="49">
        <f t="shared" si="1"/>
        <v>740578</v>
      </c>
      <c r="K17" s="48">
        <v>0</v>
      </c>
      <c r="L17" s="48">
        <v>33377</v>
      </c>
      <c r="M17" s="48">
        <v>11238</v>
      </c>
      <c r="N17" s="50">
        <f t="shared" si="2"/>
        <v>44615</v>
      </c>
      <c r="O17" s="51">
        <f t="shared" si="3"/>
        <v>1439.2</v>
      </c>
      <c r="P17" s="51">
        <f t="shared" si="4"/>
        <v>1493.1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19</v>
      </c>
      <c r="D18" s="48">
        <v>141</v>
      </c>
      <c r="E18" s="48">
        <v>2222</v>
      </c>
      <c r="F18" s="48">
        <v>915</v>
      </c>
      <c r="G18" s="49">
        <f t="shared" si="0"/>
        <v>3137</v>
      </c>
      <c r="H18" s="48">
        <v>61561</v>
      </c>
      <c r="I18" s="48">
        <v>21266</v>
      </c>
      <c r="J18" s="49">
        <f t="shared" si="1"/>
        <v>82827</v>
      </c>
      <c r="K18" s="57"/>
      <c r="L18" s="48">
        <v>3359</v>
      </c>
      <c r="M18" s="48">
        <v>920</v>
      </c>
      <c r="N18" s="50">
        <f t="shared" si="2"/>
        <v>4279</v>
      </c>
      <c r="O18" s="51">
        <f t="shared" si="3"/>
        <v>138</v>
      </c>
      <c r="P18" s="51">
        <f t="shared" si="4"/>
        <v>167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1042</v>
      </c>
      <c r="D20" s="49">
        <f t="shared" si="5"/>
        <v>6294</v>
      </c>
      <c r="E20" s="49">
        <f t="shared" si="5"/>
        <v>106486</v>
      </c>
      <c r="F20" s="49">
        <f t="shared" si="5"/>
        <v>25467</v>
      </c>
      <c r="G20" s="49">
        <f t="shared" si="5"/>
        <v>131953</v>
      </c>
      <c r="H20" s="49">
        <f t="shared" si="5"/>
        <v>6181803</v>
      </c>
      <c r="I20" s="49">
        <f t="shared" si="5"/>
        <v>1282564</v>
      </c>
      <c r="J20" s="49">
        <f t="shared" si="5"/>
        <v>7464367</v>
      </c>
      <c r="K20" s="49">
        <f t="shared" si="5"/>
        <v>2495827</v>
      </c>
      <c r="L20" s="49">
        <f t="shared" si="5"/>
        <v>343166</v>
      </c>
      <c r="M20" s="49">
        <f t="shared" si="5"/>
        <v>66807</v>
      </c>
      <c r="N20" s="50">
        <f t="shared" si="5"/>
        <v>409973</v>
      </c>
      <c r="O20" s="66">
        <f t="shared" si="5"/>
        <v>13224.9</v>
      </c>
      <c r="P20" s="66">
        <f t="shared" si="5"/>
        <v>15049.1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I34" sqref="I3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103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104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105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106</v>
      </c>
      <c r="D6" s="142"/>
      <c r="E6" s="142"/>
      <c r="G6" s="16" t="s">
        <v>10</v>
      </c>
      <c r="H6" s="17"/>
      <c r="I6" s="18">
        <v>4312</v>
      </c>
      <c r="J6" s="18">
        <v>855</v>
      </c>
      <c r="K6" s="19">
        <f>SUM(I6:J6)</f>
        <v>5167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132</v>
      </c>
      <c r="D13" s="48">
        <v>600</v>
      </c>
      <c r="E13" s="48">
        <v>10414</v>
      </c>
      <c r="F13" s="48">
        <v>1654</v>
      </c>
      <c r="G13" s="49">
        <f t="shared" ref="G13:G19" si="0">SUM(E13:F13)</f>
        <v>12068</v>
      </c>
      <c r="H13" s="48">
        <v>621552</v>
      </c>
      <c r="I13" s="48">
        <v>96064</v>
      </c>
      <c r="J13" s="49">
        <f t="shared" ref="J13:J19" si="1">SUM(H13:I13)</f>
        <v>717616</v>
      </c>
      <c r="K13" s="48">
        <v>37824</v>
      </c>
      <c r="L13" s="48">
        <v>36439</v>
      </c>
      <c r="M13" s="48">
        <v>5753</v>
      </c>
      <c r="N13" s="50">
        <f t="shared" ref="N13:N19" si="2">SUM(L13:M13)</f>
        <v>42192</v>
      </c>
      <c r="O13" s="51">
        <f t="shared" ref="O13:O19" si="3">ROUND(N13/31,1)</f>
        <v>1361</v>
      </c>
      <c r="P13" s="51">
        <f t="shared" ref="P13:P19" si="4">ROUND(J13/496,1)</f>
        <v>1446.8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116</v>
      </c>
      <c r="D14" s="48">
        <v>277</v>
      </c>
      <c r="E14" s="48">
        <v>3691</v>
      </c>
      <c r="F14" s="48">
        <v>469</v>
      </c>
      <c r="G14" s="49">
        <f t="shared" si="0"/>
        <v>4160</v>
      </c>
      <c r="H14" s="48">
        <v>210723</v>
      </c>
      <c r="I14" s="48">
        <v>25515</v>
      </c>
      <c r="J14" s="49">
        <f t="shared" si="1"/>
        <v>236238</v>
      </c>
      <c r="K14" s="48">
        <v>233446</v>
      </c>
      <c r="L14" s="48">
        <v>12552</v>
      </c>
      <c r="M14" s="48">
        <v>1527</v>
      </c>
      <c r="N14" s="50">
        <f t="shared" si="2"/>
        <v>14079</v>
      </c>
      <c r="O14" s="51">
        <f t="shared" si="3"/>
        <v>454.2</v>
      </c>
      <c r="P14" s="51">
        <f t="shared" si="4"/>
        <v>476.3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50</v>
      </c>
      <c r="D15" s="48">
        <v>92</v>
      </c>
      <c r="E15" s="48">
        <v>977</v>
      </c>
      <c r="F15" s="48">
        <v>153</v>
      </c>
      <c r="G15" s="49">
        <f t="shared" si="0"/>
        <v>1130</v>
      </c>
      <c r="H15" s="48">
        <v>54964</v>
      </c>
      <c r="I15" s="48">
        <v>7306</v>
      </c>
      <c r="J15" s="49">
        <f t="shared" si="1"/>
        <v>62270</v>
      </c>
      <c r="K15" s="48">
        <v>62270</v>
      </c>
      <c r="L15" s="48">
        <v>2300</v>
      </c>
      <c r="M15" s="48">
        <v>307</v>
      </c>
      <c r="N15" s="50">
        <f t="shared" si="2"/>
        <v>2607</v>
      </c>
      <c r="O15" s="51">
        <f t="shared" si="3"/>
        <v>84.1</v>
      </c>
      <c r="P15" s="51">
        <f t="shared" si="4"/>
        <v>125.5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108</v>
      </c>
      <c r="D16" s="48">
        <v>290</v>
      </c>
      <c r="E16" s="48">
        <v>3260</v>
      </c>
      <c r="F16" s="48">
        <v>1191</v>
      </c>
      <c r="G16" s="49">
        <f t="shared" si="0"/>
        <v>4451</v>
      </c>
      <c r="H16" s="48">
        <v>220521</v>
      </c>
      <c r="I16" s="48">
        <v>75188</v>
      </c>
      <c r="J16" s="49">
        <f t="shared" si="1"/>
        <v>295709</v>
      </c>
      <c r="K16" s="48">
        <v>258189</v>
      </c>
      <c r="L16" s="48">
        <v>9442</v>
      </c>
      <c r="M16" s="48">
        <v>3166</v>
      </c>
      <c r="N16" s="50">
        <f t="shared" si="2"/>
        <v>12608</v>
      </c>
      <c r="O16" s="51">
        <f t="shared" si="3"/>
        <v>406.7</v>
      </c>
      <c r="P16" s="51">
        <f t="shared" si="4"/>
        <v>596.20000000000005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6</v>
      </c>
      <c r="D17" s="48">
        <v>55</v>
      </c>
      <c r="E17" s="48">
        <v>671</v>
      </c>
      <c r="F17" s="48">
        <v>121</v>
      </c>
      <c r="G17" s="49">
        <f t="shared" si="0"/>
        <v>792</v>
      </c>
      <c r="H17" s="48">
        <v>37738</v>
      </c>
      <c r="I17" s="48">
        <v>6835</v>
      </c>
      <c r="J17" s="49">
        <f t="shared" si="1"/>
        <v>44573</v>
      </c>
      <c r="K17" s="48">
        <v>0</v>
      </c>
      <c r="L17" s="48">
        <v>2337</v>
      </c>
      <c r="M17" s="48">
        <v>423</v>
      </c>
      <c r="N17" s="50">
        <f t="shared" si="2"/>
        <v>2760</v>
      </c>
      <c r="O17" s="51">
        <f t="shared" si="3"/>
        <v>89</v>
      </c>
      <c r="P17" s="51">
        <f t="shared" si="4"/>
        <v>89.9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</v>
      </c>
      <c r="D18" s="48">
        <v>15</v>
      </c>
      <c r="E18" s="48">
        <v>248</v>
      </c>
      <c r="F18" s="48">
        <v>18</v>
      </c>
      <c r="G18" s="49">
        <f t="shared" si="0"/>
        <v>266</v>
      </c>
      <c r="H18" s="48">
        <v>7840</v>
      </c>
      <c r="I18" s="48">
        <v>528</v>
      </c>
      <c r="J18" s="49">
        <f t="shared" si="1"/>
        <v>8368</v>
      </c>
      <c r="K18" s="57"/>
      <c r="L18" s="48">
        <v>490</v>
      </c>
      <c r="M18" s="48">
        <v>33</v>
      </c>
      <c r="N18" s="50">
        <f t="shared" si="2"/>
        <v>523</v>
      </c>
      <c r="O18" s="51">
        <f t="shared" si="3"/>
        <v>16.899999999999999</v>
      </c>
      <c r="P18" s="51">
        <f t="shared" si="4"/>
        <v>16.899999999999999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18</v>
      </c>
      <c r="D19" s="60">
        <v>52</v>
      </c>
      <c r="E19" s="60">
        <v>239</v>
      </c>
      <c r="F19" s="60">
        <v>8</v>
      </c>
      <c r="G19" s="61">
        <f t="shared" si="0"/>
        <v>247</v>
      </c>
      <c r="H19" s="60">
        <v>796</v>
      </c>
      <c r="I19" s="60">
        <v>28</v>
      </c>
      <c r="J19" s="61">
        <f t="shared" si="1"/>
        <v>824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1.7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432</v>
      </c>
      <c r="D20" s="49">
        <f t="shared" si="5"/>
        <v>1381</v>
      </c>
      <c r="E20" s="49">
        <f t="shared" si="5"/>
        <v>19500</v>
      </c>
      <c r="F20" s="49">
        <f t="shared" si="5"/>
        <v>3614</v>
      </c>
      <c r="G20" s="49">
        <f t="shared" si="5"/>
        <v>23114</v>
      </c>
      <c r="H20" s="49">
        <f t="shared" si="5"/>
        <v>1154134</v>
      </c>
      <c r="I20" s="49">
        <f t="shared" si="5"/>
        <v>211464</v>
      </c>
      <c r="J20" s="49">
        <f t="shared" si="5"/>
        <v>1365598</v>
      </c>
      <c r="K20" s="49">
        <f t="shared" si="5"/>
        <v>591729</v>
      </c>
      <c r="L20" s="49">
        <f t="shared" si="5"/>
        <v>63560</v>
      </c>
      <c r="M20" s="49">
        <f t="shared" si="5"/>
        <v>11209</v>
      </c>
      <c r="N20" s="50">
        <f t="shared" si="5"/>
        <v>74769</v>
      </c>
      <c r="O20" s="66">
        <f t="shared" si="5"/>
        <v>2411.9</v>
      </c>
      <c r="P20" s="66">
        <f t="shared" si="5"/>
        <v>2753.3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107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108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109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110</v>
      </c>
      <c r="D6" s="142"/>
      <c r="E6" s="142"/>
      <c r="G6" s="16" t="s">
        <v>10</v>
      </c>
      <c r="H6" s="17"/>
      <c r="I6" s="18">
        <v>13619</v>
      </c>
      <c r="J6" s="18">
        <v>17748</v>
      </c>
      <c r="K6" s="19">
        <f>SUM(I6:J6)</f>
        <v>31367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358</v>
      </c>
      <c r="D13" s="48">
        <v>2451</v>
      </c>
      <c r="E13" s="48">
        <v>26026</v>
      </c>
      <c r="F13" s="48">
        <v>22404</v>
      </c>
      <c r="G13" s="49">
        <f t="shared" ref="G13:G19" si="0">SUM(E13:F13)</f>
        <v>48430</v>
      </c>
      <c r="H13" s="48">
        <v>1503975</v>
      </c>
      <c r="I13" s="48">
        <v>1228364</v>
      </c>
      <c r="J13" s="49">
        <f t="shared" ref="J13:J19" si="1">SUM(H13:I13)</f>
        <v>2732339</v>
      </c>
      <c r="K13" s="48">
        <v>338122</v>
      </c>
      <c r="L13" s="48">
        <v>84349</v>
      </c>
      <c r="M13" s="48">
        <v>68049</v>
      </c>
      <c r="N13" s="50">
        <f t="shared" ref="N13:N19" si="2">SUM(L13:M13)</f>
        <v>152398</v>
      </c>
      <c r="O13" s="51">
        <f t="shared" ref="O13:O19" si="3">ROUND(N13/31,1)</f>
        <v>4916.1000000000004</v>
      </c>
      <c r="P13" s="51">
        <f t="shared" ref="P13:P19" si="4">ROUND(J13/496,1)</f>
        <v>5508.7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373</v>
      </c>
      <c r="D14" s="48">
        <v>1280</v>
      </c>
      <c r="E14" s="48">
        <v>8858</v>
      </c>
      <c r="F14" s="48">
        <v>10876</v>
      </c>
      <c r="G14" s="49">
        <f t="shared" si="0"/>
        <v>19734</v>
      </c>
      <c r="H14" s="48">
        <v>458171</v>
      </c>
      <c r="I14" s="48">
        <v>554389</v>
      </c>
      <c r="J14" s="49">
        <f t="shared" si="1"/>
        <v>1012560</v>
      </c>
      <c r="K14" s="48">
        <v>1005154</v>
      </c>
      <c r="L14" s="48">
        <v>26385</v>
      </c>
      <c r="M14" s="48">
        <v>29357</v>
      </c>
      <c r="N14" s="50">
        <f t="shared" si="2"/>
        <v>55742</v>
      </c>
      <c r="O14" s="51">
        <f t="shared" si="3"/>
        <v>1798.1</v>
      </c>
      <c r="P14" s="51">
        <f t="shared" si="4"/>
        <v>2041.5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78</v>
      </c>
      <c r="D15" s="48">
        <v>217</v>
      </c>
      <c r="E15" s="48">
        <v>1204</v>
      </c>
      <c r="F15" s="48">
        <v>1199</v>
      </c>
      <c r="G15" s="49">
        <f t="shared" si="0"/>
        <v>2403</v>
      </c>
      <c r="H15" s="48">
        <v>75287</v>
      </c>
      <c r="I15" s="48">
        <v>78489</v>
      </c>
      <c r="J15" s="49">
        <f t="shared" si="1"/>
        <v>153776</v>
      </c>
      <c r="K15" s="48">
        <v>135448</v>
      </c>
      <c r="L15" s="48">
        <v>3721</v>
      </c>
      <c r="M15" s="48">
        <v>3525</v>
      </c>
      <c r="N15" s="50">
        <f t="shared" si="2"/>
        <v>7246</v>
      </c>
      <c r="O15" s="51">
        <f t="shared" si="3"/>
        <v>233.7</v>
      </c>
      <c r="P15" s="51">
        <f t="shared" si="4"/>
        <v>310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53</v>
      </c>
      <c r="D16" s="48">
        <v>151</v>
      </c>
      <c r="E16" s="48">
        <v>1194</v>
      </c>
      <c r="F16" s="48">
        <v>1458</v>
      </c>
      <c r="G16" s="49">
        <f t="shared" si="0"/>
        <v>2652</v>
      </c>
      <c r="H16" s="48">
        <v>135369</v>
      </c>
      <c r="I16" s="48">
        <v>149929</v>
      </c>
      <c r="J16" s="49">
        <f t="shared" si="1"/>
        <v>285298</v>
      </c>
      <c r="K16" s="48">
        <v>284626</v>
      </c>
      <c r="L16" s="48">
        <v>5397</v>
      </c>
      <c r="M16" s="48">
        <v>5881</v>
      </c>
      <c r="N16" s="50">
        <f t="shared" si="2"/>
        <v>11278</v>
      </c>
      <c r="O16" s="51">
        <f t="shared" si="3"/>
        <v>363.8</v>
      </c>
      <c r="P16" s="51">
        <f t="shared" si="4"/>
        <v>575.20000000000005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26</v>
      </c>
      <c r="D17" s="48">
        <v>231</v>
      </c>
      <c r="E17" s="48">
        <v>1920</v>
      </c>
      <c r="F17" s="48">
        <v>2594</v>
      </c>
      <c r="G17" s="49">
        <f t="shared" si="0"/>
        <v>4514</v>
      </c>
      <c r="H17" s="48">
        <v>119149</v>
      </c>
      <c r="I17" s="48">
        <v>159240</v>
      </c>
      <c r="J17" s="49">
        <f t="shared" si="1"/>
        <v>278389</v>
      </c>
      <c r="K17" s="48">
        <v>0</v>
      </c>
      <c r="L17" s="48">
        <v>7148</v>
      </c>
      <c r="M17" s="48">
        <v>9619</v>
      </c>
      <c r="N17" s="50">
        <f t="shared" si="2"/>
        <v>16767</v>
      </c>
      <c r="O17" s="51">
        <f t="shared" si="3"/>
        <v>540.9</v>
      </c>
      <c r="P17" s="51">
        <f t="shared" si="4"/>
        <v>561.29999999999995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35</v>
      </c>
      <c r="D18" s="48">
        <v>83</v>
      </c>
      <c r="E18" s="48">
        <v>610</v>
      </c>
      <c r="F18" s="48">
        <v>1097</v>
      </c>
      <c r="G18" s="49">
        <f t="shared" si="0"/>
        <v>1707</v>
      </c>
      <c r="H18" s="48">
        <v>12433</v>
      </c>
      <c r="I18" s="48">
        <v>20384</v>
      </c>
      <c r="J18" s="49">
        <f t="shared" si="1"/>
        <v>32817</v>
      </c>
      <c r="K18" s="57"/>
      <c r="L18" s="48">
        <v>468</v>
      </c>
      <c r="M18" s="48">
        <v>451</v>
      </c>
      <c r="N18" s="50">
        <f t="shared" si="2"/>
        <v>919</v>
      </c>
      <c r="O18" s="51">
        <f t="shared" si="3"/>
        <v>29.6</v>
      </c>
      <c r="P18" s="51">
        <f t="shared" si="4"/>
        <v>66.2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314</v>
      </c>
      <c r="D19" s="60">
        <v>787</v>
      </c>
      <c r="E19" s="60">
        <v>7169</v>
      </c>
      <c r="F19" s="60">
        <v>6488</v>
      </c>
      <c r="G19" s="61">
        <f t="shared" si="0"/>
        <v>13657</v>
      </c>
      <c r="H19" s="60">
        <v>111143</v>
      </c>
      <c r="I19" s="60">
        <v>114788</v>
      </c>
      <c r="J19" s="61">
        <f t="shared" si="1"/>
        <v>225931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455.5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1237</v>
      </c>
      <c r="D20" s="49">
        <f t="shared" si="5"/>
        <v>5200</v>
      </c>
      <c r="E20" s="49">
        <f t="shared" si="5"/>
        <v>46981</v>
      </c>
      <c r="F20" s="49">
        <f t="shared" si="5"/>
        <v>46116</v>
      </c>
      <c r="G20" s="49">
        <f t="shared" si="5"/>
        <v>93097</v>
      </c>
      <c r="H20" s="49">
        <f t="shared" si="5"/>
        <v>2415527</v>
      </c>
      <c r="I20" s="49">
        <f t="shared" si="5"/>
        <v>2305583</v>
      </c>
      <c r="J20" s="49">
        <f t="shared" si="5"/>
        <v>4721110</v>
      </c>
      <c r="K20" s="49">
        <f t="shared" si="5"/>
        <v>1763350</v>
      </c>
      <c r="L20" s="49">
        <f t="shared" si="5"/>
        <v>127468</v>
      </c>
      <c r="M20" s="49">
        <f t="shared" si="5"/>
        <v>116882</v>
      </c>
      <c r="N20" s="50">
        <f t="shared" si="5"/>
        <v>244350</v>
      </c>
      <c r="O20" s="66">
        <f t="shared" si="5"/>
        <v>7882.2000000000007</v>
      </c>
      <c r="P20" s="66">
        <f t="shared" si="5"/>
        <v>9518.4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N36" sqref="N36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111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112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113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114</v>
      </c>
      <c r="D6" s="142"/>
      <c r="E6" s="142"/>
      <c r="G6" s="16" t="s">
        <v>10</v>
      </c>
      <c r="H6" s="17"/>
      <c r="I6" s="18">
        <v>1056</v>
      </c>
      <c r="J6" s="18">
        <v>1728</v>
      </c>
      <c r="K6" s="19">
        <f>SUM(I6:J6)</f>
        <v>2784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133</v>
      </c>
      <c r="D13" s="48">
        <v>519</v>
      </c>
      <c r="E13" s="48">
        <v>2744</v>
      </c>
      <c r="F13" s="48">
        <v>5180</v>
      </c>
      <c r="G13" s="49">
        <f t="shared" ref="G13:G19" si="0">SUM(E13:F13)</f>
        <v>7924</v>
      </c>
      <c r="H13" s="48">
        <v>166506</v>
      </c>
      <c r="I13" s="48">
        <v>305528</v>
      </c>
      <c r="J13" s="49">
        <f t="shared" ref="J13:J19" si="1">SUM(H13:I13)</f>
        <v>472034</v>
      </c>
      <c r="K13" s="48">
        <v>5705</v>
      </c>
      <c r="L13" s="48">
        <v>8907</v>
      </c>
      <c r="M13" s="48">
        <v>16264</v>
      </c>
      <c r="N13" s="50">
        <f t="shared" ref="N13:N19" si="2">SUM(L13:M13)</f>
        <v>25171</v>
      </c>
      <c r="O13" s="51">
        <f t="shared" ref="O13:O19" si="3">ROUND(N13/31,1)</f>
        <v>812</v>
      </c>
      <c r="P13" s="51">
        <f t="shared" ref="P13:P19" si="4">ROUND(J13/496,1)</f>
        <v>951.7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93</v>
      </c>
      <c r="D14" s="48">
        <v>196</v>
      </c>
      <c r="E14" s="48">
        <v>1075</v>
      </c>
      <c r="F14" s="48">
        <v>1898</v>
      </c>
      <c r="G14" s="49">
        <f t="shared" si="0"/>
        <v>2973</v>
      </c>
      <c r="H14" s="48">
        <v>61270</v>
      </c>
      <c r="I14" s="48">
        <v>106658</v>
      </c>
      <c r="J14" s="49">
        <f t="shared" si="1"/>
        <v>167928</v>
      </c>
      <c r="K14" s="48">
        <v>163404</v>
      </c>
      <c r="L14" s="48">
        <v>3332</v>
      </c>
      <c r="M14" s="48">
        <v>5880</v>
      </c>
      <c r="N14" s="50">
        <f t="shared" si="2"/>
        <v>9212</v>
      </c>
      <c r="O14" s="51">
        <f t="shared" si="3"/>
        <v>297.2</v>
      </c>
      <c r="P14" s="51">
        <f t="shared" si="4"/>
        <v>338.6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70</v>
      </c>
      <c r="D15" s="48">
        <v>95</v>
      </c>
      <c r="E15" s="48">
        <v>255</v>
      </c>
      <c r="F15" s="48">
        <v>681</v>
      </c>
      <c r="G15" s="49">
        <f t="shared" si="0"/>
        <v>936</v>
      </c>
      <c r="H15" s="48">
        <v>18959</v>
      </c>
      <c r="I15" s="48">
        <v>48538</v>
      </c>
      <c r="J15" s="49">
        <f t="shared" si="1"/>
        <v>67497</v>
      </c>
      <c r="K15" s="48">
        <v>67497</v>
      </c>
      <c r="L15" s="48">
        <v>815</v>
      </c>
      <c r="M15" s="48">
        <v>2057</v>
      </c>
      <c r="N15" s="50">
        <f t="shared" si="2"/>
        <v>2872</v>
      </c>
      <c r="O15" s="51">
        <f t="shared" si="3"/>
        <v>92.6</v>
      </c>
      <c r="P15" s="51">
        <f t="shared" si="4"/>
        <v>136.1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41</v>
      </c>
      <c r="D16" s="48">
        <v>155</v>
      </c>
      <c r="E16" s="48">
        <v>633</v>
      </c>
      <c r="F16" s="48">
        <v>1047</v>
      </c>
      <c r="G16" s="49">
        <f t="shared" si="0"/>
        <v>1680</v>
      </c>
      <c r="H16" s="48">
        <v>40923</v>
      </c>
      <c r="I16" s="48">
        <v>69935</v>
      </c>
      <c r="J16" s="49">
        <f t="shared" si="1"/>
        <v>110858</v>
      </c>
      <c r="K16" s="48">
        <v>110858</v>
      </c>
      <c r="L16" s="48">
        <v>1504</v>
      </c>
      <c r="M16" s="48">
        <v>2547</v>
      </c>
      <c r="N16" s="50">
        <f t="shared" si="2"/>
        <v>4051</v>
      </c>
      <c r="O16" s="51">
        <f t="shared" si="3"/>
        <v>130.69999999999999</v>
      </c>
      <c r="P16" s="51">
        <f t="shared" si="4"/>
        <v>223.5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11</v>
      </c>
      <c r="D17" s="48">
        <v>92</v>
      </c>
      <c r="E17" s="48">
        <v>446</v>
      </c>
      <c r="F17" s="48">
        <v>1092</v>
      </c>
      <c r="G17" s="49">
        <f t="shared" si="0"/>
        <v>1538</v>
      </c>
      <c r="H17" s="48">
        <v>25798</v>
      </c>
      <c r="I17" s="48">
        <v>63117</v>
      </c>
      <c r="J17" s="49">
        <f t="shared" si="1"/>
        <v>88915</v>
      </c>
      <c r="K17" s="48">
        <v>0</v>
      </c>
      <c r="L17" s="48">
        <v>1483</v>
      </c>
      <c r="M17" s="48">
        <v>3627</v>
      </c>
      <c r="N17" s="50">
        <f t="shared" si="2"/>
        <v>5110</v>
      </c>
      <c r="O17" s="51">
        <f t="shared" si="3"/>
        <v>164.8</v>
      </c>
      <c r="P17" s="51">
        <f t="shared" si="4"/>
        <v>179.3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5</v>
      </c>
      <c r="D18" s="48">
        <v>22</v>
      </c>
      <c r="E18" s="48">
        <v>147</v>
      </c>
      <c r="F18" s="48">
        <v>235</v>
      </c>
      <c r="G18" s="49">
        <f t="shared" si="0"/>
        <v>382</v>
      </c>
      <c r="H18" s="48">
        <v>4645</v>
      </c>
      <c r="I18" s="48">
        <v>7120</v>
      </c>
      <c r="J18" s="49">
        <f t="shared" si="1"/>
        <v>11765</v>
      </c>
      <c r="K18" s="57"/>
      <c r="L18" s="48">
        <v>271</v>
      </c>
      <c r="M18" s="48">
        <v>417</v>
      </c>
      <c r="N18" s="50">
        <f t="shared" si="2"/>
        <v>688</v>
      </c>
      <c r="O18" s="51">
        <f t="shared" si="3"/>
        <v>22.2</v>
      </c>
      <c r="P18" s="51">
        <f t="shared" si="4"/>
        <v>23.7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10</v>
      </c>
      <c r="D19" s="60">
        <v>16</v>
      </c>
      <c r="E19" s="60">
        <v>21</v>
      </c>
      <c r="F19" s="60">
        <v>56</v>
      </c>
      <c r="G19" s="61">
        <f t="shared" si="0"/>
        <v>77</v>
      </c>
      <c r="H19" s="60">
        <v>864</v>
      </c>
      <c r="I19" s="60">
        <v>2202</v>
      </c>
      <c r="J19" s="61">
        <f t="shared" si="1"/>
        <v>3066</v>
      </c>
      <c r="K19" s="62"/>
      <c r="L19" s="60">
        <v>8</v>
      </c>
      <c r="M19" s="60">
        <v>6</v>
      </c>
      <c r="N19" s="63">
        <f t="shared" si="2"/>
        <v>14</v>
      </c>
      <c r="O19" s="64">
        <f t="shared" si="3"/>
        <v>0.5</v>
      </c>
      <c r="P19" s="64">
        <f t="shared" si="4"/>
        <v>6.2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363</v>
      </c>
      <c r="D20" s="49">
        <f t="shared" si="5"/>
        <v>1095</v>
      </c>
      <c r="E20" s="49">
        <f t="shared" si="5"/>
        <v>5321</v>
      </c>
      <c r="F20" s="49">
        <f t="shared" si="5"/>
        <v>10189</v>
      </c>
      <c r="G20" s="49">
        <f t="shared" si="5"/>
        <v>15510</v>
      </c>
      <c r="H20" s="49">
        <f t="shared" si="5"/>
        <v>318965</v>
      </c>
      <c r="I20" s="49">
        <f t="shared" si="5"/>
        <v>603098</v>
      </c>
      <c r="J20" s="49">
        <f t="shared" si="5"/>
        <v>922063</v>
      </c>
      <c r="K20" s="49">
        <f t="shared" si="5"/>
        <v>347464</v>
      </c>
      <c r="L20" s="49">
        <f t="shared" si="5"/>
        <v>16320</v>
      </c>
      <c r="M20" s="49">
        <f t="shared" si="5"/>
        <v>30798</v>
      </c>
      <c r="N20" s="50">
        <f t="shared" si="5"/>
        <v>47118</v>
      </c>
      <c r="O20" s="66">
        <f t="shared" si="5"/>
        <v>1520</v>
      </c>
      <c r="P20" s="66">
        <f t="shared" si="5"/>
        <v>1859.1000000000001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115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116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117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118</v>
      </c>
      <c r="D6" s="142"/>
      <c r="E6" s="142"/>
      <c r="G6" s="16" t="s">
        <v>10</v>
      </c>
      <c r="H6" s="17"/>
      <c r="I6" s="18">
        <v>11573</v>
      </c>
      <c r="J6" s="18">
        <v>9559</v>
      </c>
      <c r="K6" s="19">
        <f>SUM(I6:J6)</f>
        <v>21132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257</v>
      </c>
      <c r="D13" s="48">
        <v>2030</v>
      </c>
      <c r="E13" s="48">
        <v>30169</v>
      </c>
      <c r="F13" s="48">
        <v>19654</v>
      </c>
      <c r="G13" s="49">
        <f t="shared" ref="G13:G19" si="0">SUM(E13:F13)</f>
        <v>49823</v>
      </c>
      <c r="H13" s="48">
        <v>1720774</v>
      </c>
      <c r="I13" s="48">
        <v>1092208</v>
      </c>
      <c r="J13" s="49">
        <f t="shared" ref="J13:J19" si="1">SUM(H13:I13)</f>
        <v>2812982</v>
      </c>
      <c r="K13" s="48">
        <v>145200</v>
      </c>
      <c r="L13" s="48">
        <v>92436</v>
      </c>
      <c r="M13" s="48">
        <v>59734</v>
      </c>
      <c r="N13" s="50">
        <f t="shared" ref="N13:N19" si="2">SUM(L13:M13)</f>
        <v>152170</v>
      </c>
      <c r="O13" s="51">
        <f t="shared" ref="O13:O19" si="3">ROUND(N13/31,1)</f>
        <v>4908.7</v>
      </c>
      <c r="P13" s="51">
        <f t="shared" ref="P13:P19" si="4">ROUND(J13/496,1)</f>
        <v>5671.3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298</v>
      </c>
      <c r="D14" s="48">
        <v>996</v>
      </c>
      <c r="E14" s="48">
        <v>10322</v>
      </c>
      <c r="F14" s="48">
        <v>6225</v>
      </c>
      <c r="G14" s="49">
        <f t="shared" si="0"/>
        <v>16547</v>
      </c>
      <c r="H14" s="48">
        <v>552563</v>
      </c>
      <c r="I14" s="48">
        <v>343105</v>
      </c>
      <c r="J14" s="49">
        <f t="shared" si="1"/>
        <v>895668</v>
      </c>
      <c r="K14" s="48">
        <v>895668</v>
      </c>
      <c r="L14" s="48">
        <v>28768</v>
      </c>
      <c r="M14" s="48">
        <v>18248</v>
      </c>
      <c r="N14" s="50">
        <f t="shared" si="2"/>
        <v>47016</v>
      </c>
      <c r="O14" s="51">
        <f t="shared" si="3"/>
        <v>1516.6</v>
      </c>
      <c r="P14" s="51">
        <f t="shared" si="4"/>
        <v>1805.8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153</v>
      </c>
      <c r="D15" s="48">
        <v>290</v>
      </c>
      <c r="E15" s="48">
        <v>1899</v>
      </c>
      <c r="F15" s="48">
        <v>3261</v>
      </c>
      <c r="G15" s="49">
        <f t="shared" si="0"/>
        <v>5160</v>
      </c>
      <c r="H15" s="48">
        <v>170086</v>
      </c>
      <c r="I15" s="48">
        <v>182520</v>
      </c>
      <c r="J15" s="49">
        <f t="shared" si="1"/>
        <v>352606</v>
      </c>
      <c r="K15" s="48">
        <v>352606</v>
      </c>
      <c r="L15" s="48">
        <v>5966</v>
      </c>
      <c r="M15" s="48">
        <v>8110</v>
      </c>
      <c r="N15" s="50">
        <f t="shared" si="2"/>
        <v>14076</v>
      </c>
      <c r="O15" s="51">
        <f t="shared" si="3"/>
        <v>454.1</v>
      </c>
      <c r="P15" s="51">
        <f t="shared" si="4"/>
        <v>710.9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132</v>
      </c>
      <c r="D16" s="48">
        <v>427</v>
      </c>
      <c r="E16" s="48">
        <v>4207</v>
      </c>
      <c r="F16" s="48">
        <v>1863</v>
      </c>
      <c r="G16" s="49">
        <f t="shared" si="0"/>
        <v>6070</v>
      </c>
      <c r="H16" s="48">
        <v>271962</v>
      </c>
      <c r="I16" s="48">
        <v>114059</v>
      </c>
      <c r="J16" s="49">
        <f t="shared" si="1"/>
        <v>386021</v>
      </c>
      <c r="K16" s="48">
        <v>386021</v>
      </c>
      <c r="L16" s="48">
        <v>9324</v>
      </c>
      <c r="M16" s="48">
        <v>3671</v>
      </c>
      <c r="N16" s="50">
        <f t="shared" si="2"/>
        <v>12995</v>
      </c>
      <c r="O16" s="51">
        <f t="shared" si="3"/>
        <v>419.2</v>
      </c>
      <c r="P16" s="51">
        <f t="shared" si="4"/>
        <v>778.3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21</v>
      </c>
      <c r="D17" s="48">
        <v>231</v>
      </c>
      <c r="E17" s="48">
        <v>2524</v>
      </c>
      <c r="F17" s="48">
        <v>1679</v>
      </c>
      <c r="G17" s="49">
        <f t="shared" si="0"/>
        <v>4203</v>
      </c>
      <c r="H17" s="48">
        <v>154831</v>
      </c>
      <c r="I17" s="48">
        <v>102559</v>
      </c>
      <c r="J17" s="49">
        <f t="shared" si="1"/>
        <v>257390</v>
      </c>
      <c r="K17" s="48">
        <v>0</v>
      </c>
      <c r="L17" s="48">
        <v>9938</v>
      </c>
      <c r="M17" s="48">
        <v>6573</v>
      </c>
      <c r="N17" s="50">
        <f t="shared" si="2"/>
        <v>16511</v>
      </c>
      <c r="O17" s="51">
        <f t="shared" si="3"/>
        <v>532.6</v>
      </c>
      <c r="P17" s="51">
        <f t="shared" si="4"/>
        <v>518.9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29</v>
      </c>
      <c r="D18" s="48">
        <v>107</v>
      </c>
      <c r="E18" s="48">
        <v>938</v>
      </c>
      <c r="F18" s="48">
        <v>1118</v>
      </c>
      <c r="G18" s="49">
        <f t="shared" si="0"/>
        <v>2056</v>
      </c>
      <c r="H18" s="48">
        <v>16141</v>
      </c>
      <c r="I18" s="48">
        <v>16327</v>
      </c>
      <c r="J18" s="49">
        <f t="shared" si="1"/>
        <v>32468</v>
      </c>
      <c r="K18" s="57"/>
      <c r="L18" s="48">
        <v>332</v>
      </c>
      <c r="M18" s="48">
        <v>203</v>
      </c>
      <c r="N18" s="50">
        <f t="shared" si="2"/>
        <v>535</v>
      </c>
      <c r="O18" s="51">
        <f t="shared" si="3"/>
        <v>17.3</v>
      </c>
      <c r="P18" s="51">
        <f t="shared" si="4"/>
        <v>65.5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142</v>
      </c>
      <c r="D19" s="60">
        <v>294</v>
      </c>
      <c r="E19" s="60">
        <v>3962</v>
      </c>
      <c r="F19" s="60">
        <v>853</v>
      </c>
      <c r="G19" s="61">
        <f t="shared" si="0"/>
        <v>4815</v>
      </c>
      <c r="H19" s="60">
        <v>53551</v>
      </c>
      <c r="I19" s="60">
        <v>12123</v>
      </c>
      <c r="J19" s="61">
        <f t="shared" si="1"/>
        <v>65674</v>
      </c>
      <c r="K19" s="62"/>
      <c r="L19" s="60">
        <v>235</v>
      </c>
      <c r="M19" s="60">
        <v>93</v>
      </c>
      <c r="N19" s="63">
        <f t="shared" si="2"/>
        <v>328</v>
      </c>
      <c r="O19" s="64">
        <f t="shared" si="3"/>
        <v>10.6</v>
      </c>
      <c r="P19" s="64">
        <f t="shared" si="4"/>
        <v>132.4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1032</v>
      </c>
      <c r="D20" s="49">
        <f t="shared" si="5"/>
        <v>4375</v>
      </c>
      <c r="E20" s="49">
        <f t="shared" si="5"/>
        <v>54021</v>
      </c>
      <c r="F20" s="49">
        <f t="shared" si="5"/>
        <v>34653</v>
      </c>
      <c r="G20" s="49">
        <f t="shared" si="5"/>
        <v>88674</v>
      </c>
      <c r="H20" s="49">
        <f t="shared" si="5"/>
        <v>2939908</v>
      </c>
      <c r="I20" s="49">
        <f t="shared" si="5"/>
        <v>1862901</v>
      </c>
      <c r="J20" s="49">
        <f t="shared" si="5"/>
        <v>4802809</v>
      </c>
      <c r="K20" s="49">
        <f t="shared" si="5"/>
        <v>1779495</v>
      </c>
      <c r="L20" s="49">
        <f t="shared" si="5"/>
        <v>146999</v>
      </c>
      <c r="M20" s="49">
        <f t="shared" si="5"/>
        <v>96632</v>
      </c>
      <c r="N20" s="50">
        <f t="shared" si="5"/>
        <v>243631</v>
      </c>
      <c r="O20" s="66">
        <f t="shared" si="5"/>
        <v>7859.1</v>
      </c>
      <c r="P20" s="66">
        <f t="shared" si="5"/>
        <v>9683.0999999999985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119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120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121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122</v>
      </c>
      <c r="D6" s="142"/>
      <c r="E6" s="142"/>
      <c r="G6" s="16" t="s">
        <v>10</v>
      </c>
      <c r="H6" s="17"/>
      <c r="I6" s="18">
        <v>48913</v>
      </c>
      <c r="J6" s="18">
        <v>6909</v>
      </c>
      <c r="K6" s="19">
        <f>SUM(I6:J6)</f>
        <v>55822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151</v>
      </c>
      <c r="D13" s="48">
        <v>2492</v>
      </c>
      <c r="E13" s="48">
        <v>41689</v>
      </c>
      <c r="F13" s="48">
        <v>5904</v>
      </c>
      <c r="G13" s="49">
        <f t="shared" ref="G13:G19" si="0">SUM(E13:F13)</f>
        <v>47593</v>
      </c>
      <c r="H13" s="48">
        <v>2235594</v>
      </c>
      <c r="I13" s="48">
        <v>323902</v>
      </c>
      <c r="J13" s="49">
        <f t="shared" ref="J13:J19" si="1">SUM(H13:I13)</f>
        <v>2559496</v>
      </c>
      <c r="K13" s="48">
        <v>226599</v>
      </c>
      <c r="L13" s="48">
        <v>134169</v>
      </c>
      <c r="M13" s="48">
        <v>19340</v>
      </c>
      <c r="N13" s="50">
        <f t="shared" ref="N13:N19" si="2">SUM(L13:M13)</f>
        <v>153509</v>
      </c>
      <c r="O13" s="51">
        <f t="shared" ref="O13:O19" si="3">ROUND(N13/31,1)</f>
        <v>4951.8999999999996</v>
      </c>
      <c r="P13" s="51">
        <f t="shared" ref="P13:P19" si="4">ROUND(J13/496,1)</f>
        <v>5160.3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304</v>
      </c>
      <c r="D14" s="48">
        <v>1283</v>
      </c>
      <c r="E14" s="48">
        <v>17370</v>
      </c>
      <c r="F14" s="48">
        <v>2115</v>
      </c>
      <c r="G14" s="49">
        <f t="shared" si="0"/>
        <v>19485</v>
      </c>
      <c r="H14" s="48">
        <v>771542</v>
      </c>
      <c r="I14" s="48">
        <v>101126</v>
      </c>
      <c r="J14" s="49">
        <f t="shared" si="1"/>
        <v>872668</v>
      </c>
      <c r="K14" s="48">
        <v>872285</v>
      </c>
      <c r="L14" s="48">
        <v>44806</v>
      </c>
      <c r="M14" s="48">
        <v>5946</v>
      </c>
      <c r="N14" s="50">
        <f t="shared" si="2"/>
        <v>50752</v>
      </c>
      <c r="O14" s="51">
        <f t="shared" si="3"/>
        <v>1637.2</v>
      </c>
      <c r="P14" s="51">
        <f t="shared" si="4"/>
        <v>1759.4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162</v>
      </c>
      <c r="D15" s="48">
        <v>263</v>
      </c>
      <c r="E15" s="48">
        <v>2648</v>
      </c>
      <c r="F15" s="48">
        <v>241</v>
      </c>
      <c r="G15" s="49">
        <f t="shared" si="0"/>
        <v>2889</v>
      </c>
      <c r="H15" s="48">
        <v>133102</v>
      </c>
      <c r="I15" s="48">
        <v>13613</v>
      </c>
      <c r="J15" s="49">
        <f t="shared" si="1"/>
        <v>146715</v>
      </c>
      <c r="K15" s="48">
        <v>146114</v>
      </c>
      <c r="L15" s="48">
        <v>5376</v>
      </c>
      <c r="M15" s="48">
        <v>672</v>
      </c>
      <c r="N15" s="50">
        <f t="shared" si="2"/>
        <v>6048</v>
      </c>
      <c r="O15" s="51">
        <f t="shared" si="3"/>
        <v>195.1</v>
      </c>
      <c r="P15" s="51">
        <f t="shared" si="4"/>
        <v>295.8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140</v>
      </c>
      <c r="D16" s="48">
        <v>605</v>
      </c>
      <c r="E16" s="48">
        <v>8206</v>
      </c>
      <c r="F16" s="48">
        <v>1437</v>
      </c>
      <c r="G16" s="49">
        <f t="shared" si="0"/>
        <v>9643</v>
      </c>
      <c r="H16" s="48">
        <v>370652</v>
      </c>
      <c r="I16" s="48">
        <v>82648</v>
      </c>
      <c r="J16" s="49">
        <f t="shared" si="1"/>
        <v>453300</v>
      </c>
      <c r="K16" s="48">
        <v>453300</v>
      </c>
      <c r="L16" s="48">
        <v>14641</v>
      </c>
      <c r="M16" s="48">
        <v>3397</v>
      </c>
      <c r="N16" s="50">
        <f t="shared" si="2"/>
        <v>18038</v>
      </c>
      <c r="O16" s="51">
        <f t="shared" si="3"/>
        <v>581.9</v>
      </c>
      <c r="P16" s="51">
        <f t="shared" si="4"/>
        <v>913.9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13</v>
      </c>
      <c r="D17" s="48">
        <v>500</v>
      </c>
      <c r="E17" s="48">
        <v>9025</v>
      </c>
      <c r="F17" s="48">
        <v>809</v>
      </c>
      <c r="G17" s="49">
        <f t="shared" si="0"/>
        <v>9834</v>
      </c>
      <c r="H17" s="48">
        <v>384830</v>
      </c>
      <c r="I17" s="48">
        <v>39518</v>
      </c>
      <c r="J17" s="49">
        <f t="shared" si="1"/>
        <v>424348</v>
      </c>
      <c r="K17" s="48">
        <v>0</v>
      </c>
      <c r="L17" s="48">
        <v>21447</v>
      </c>
      <c r="M17" s="48">
        <v>2379</v>
      </c>
      <c r="N17" s="50">
        <f t="shared" si="2"/>
        <v>23826</v>
      </c>
      <c r="O17" s="51">
        <f t="shared" si="3"/>
        <v>768.6</v>
      </c>
      <c r="P17" s="51">
        <f t="shared" si="4"/>
        <v>855.5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107</v>
      </c>
      <c r="D18" s="48">
        <v>1169</v>
      </c>
      <c r="E18" s="48">
        <v>35990</v>
      </c>
      <c r="F18" s="48">
        <v>704</v>
      </c>
      <c r="G18" s="49">
        <f t="shared" si="0"/>
        <v>36694</v>
      </c>
      <c r="H18" s="48">
        <v>314760</v>
      </c>
      <c r="I18" s="48">
        <v>4293</v>
      </c>
      <c r="J18" s="49">
        <f t="shared" si="1"/>
        <v>319053</v>
      </c>
      <c r="K18" s="57"/>
      <c r="L18" s="48">
        <v>13282</v>
      </c>
      <c r="M18" s="48">
        <v>64</v>
      </c>
      <c r="N18" s="50">
        <f t="shared" si="2"/>
        <v>13346</v>
      </c>
      <c r="O18" s="51">
        <f t="shared" si="3"/>
        <v>430.5</v>
      </c>
      <c r="P18" s="51">
        <f t="shared" si="4"/>
        <v>643.29999999999995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254</v>
      </c>
      <c r="D19" s="60">
        <v>576</v>
      </c>
      <c r="E19" s="60">
        <v>10422</v>
      </c>
      <c r="F19" s="60">
        <v>461</v>
      </c>
      <c r="G19" s="61">
        <f t="shared" si="0"/>
        <v>10883</v>
      </c>
      <c r="H19" s="60">
        <v>85108</v>
      </c>
      <c r="I19" s="60">
        <v>5138</v>
      </c>
      <c r="J19" s="61">
        <f t="shared" si="1"/>
        <v>90246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181.9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1131</v>
      </c>
      <c r="D20" s="49">
        <f t="shared" si="5"/>
        <v>6888</v>
      </c>
      <c r="E20" s="49">
        <f t="shared" si="5"/>
        <v>125350</v>
      </c>
      <c r="F20" s="49">
        <f t="shared" si="5"/>
        <v>11671</v>
      </c>
      <c r="G20" s="49">
        <f t="shared" si="5"/>
        <v>137021</v>
      </c>
      <c r="H20" s="49">
        <f t="shared" si="5"/>
        <v>4295588</v>
      </c>
      <c r="I20" s="49">
        <f t="shared" si="5"/>
        <v>570238</v>
      </c>
      <c r="J20" s="49">
        <f t="shared" si="5"/>
        <v>4865826</v>
      </c>
      <c r="K20" s="49">
        <f t="shared" si="5"/>
        <v>1698298</v>
      </c>
      <c r="L20" s="49">
        <f t="shared" si="5"/>
        <v>233721</v>
      </c>
      <c r="M20" s="49">
        <f t="shared" si="5"/>
        <v>31798</v>
      </c>
      <c r="N20" s="50">
        <f t="shared" si="5"/>
        <v>265519</v>
      </c>
      <c r="O20" s="66">
        <f t="shared" si="5"/>
        <v>8565.2000000000007</v>
      </c>
      <c r="P20" s="66">
        <f t="shared" si="5"/>
        <v>9810.1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U40" sqref="U40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123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124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125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126</v>
      </c>
      <c r="D6" s="142"/>
      <c r="E6" s="142"/>
      <c r="G6" s="16" t="s">
        <v>10</v>
      </c>
      <c r="H6" s="17"/>
      <c r="I6" s="18">
        <v>2082</v>
      </c>
      <c r="J6" s="18">
        <v>281</v>
      </c>
      <c r="K6" s="19">
        <f>SUM(I6:J6)</f>
        <v>2363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100</v>
      </c>
      <c r="D13" s="48">
        <v>272</v>
      </c>
      <c r="E13" s="48">
        <v>3376</v>
      </c>
      <c r="F13" s="48">
        <v>533</v>
      </c>
      <c r="G13" s="49">
        <f t="shared" ref="G13:G19" si="0">SUM(E13:F13)</f>
        <v>3909</v>
      </c>
      <c r="H13" s="48">
        <v>187424</v>
      </c>
      <c r="I13" s="48">
        <v>29280</v>
      </c>
      <c r="J13" s="49">
        <f t="shared" ref="J13:J19" si="1">SUM(H13:I13)</f>
        <v>216704</v>
      </c>
      <c r="K13" s="48">
        <v>0</v>
      </c>
      <c r="L13" s="48">
        <v>10736</v>
      </c>
      <c r="M13" s="48">
        <v>1693</v>
      </c>
      <c r="N13" s="50">
        <f t="shared" ref="N13:N19" si="2">SUM(L13:M13)</f>
        <v>12429</v>
      </c>
      <c r="O13" s="51">
        <f t="shared" ref="O13:O19" si="3">ROUND(N13/31,1)</f>
        <v>400.9</v>
      </c>
      <c r="P13" s="51">
        <f t="shared" ref="P13:P19" si="4">ROUND(J13/496,1)</f>
        <v>436.9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73</v>
      </c>
      <c r="D14" s="48">
        <v>126</v>
      </c>
      <c r="E14" s="48">
        <v>1040</v>
      </c>
      <c r="F14" s="48">
        <v>279</v>
      </c>
      <c r="G14" s="49">
        <f t="shared" si="0"/>
        <v>1319</v>
      </c>
      <c r="H14" s="48">
        <v>59504</v>
      </c>
      <c r="I14" s="48">
        <v>15072</v>
      </c>
      <c r="J14" s="49">
        <f t="shared" si="1"/>
        <v>74576</v>
      </c>
      <c r="K14" s="48">
        <v>74576</v>
      </c>
      <c r="L14" s="48">
        <v>3176</v>
      </c>
      <c r="M14" s="48">
        <v>823</v>
      </c>
      <c r="N14" s="50">
        <f t="shared" si="2"/>
        <v>3999</v>
      </c>
      <c r="O14" s="51">
        <f t="shared" si="3"/>
        <v>129</v>
      </c>
      <c r="P14" s="51">
        <f t="shared" si="4"/>
        <v>150.4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121</v>
      </c>
      <c r="D15" s="48">
        <v>197</v>
      </c>
      <c r="E15" s="48">
        <v>373</v>
      </c>
      <c r="F15" s="48">
        <v>75</v>
      </c>
      <c r="G15" s="49">
        <f t="shared" si="0"/>
        <v>448</v>
      </c>
      <c r="H15" s="48">
        <v>21749</v>
      </c>
      <c r="I15" s="48">
        <v>4837</v>
      </c>
      <c r="J15" s="49">
        <f t="shared" si="1"/>
        <v>26586</v>
      </c>
      <c r="K15" s="48">
        <v>26586</v>
      </c>
      <c r="L15" s="48">
        <v>925</v>
      </c>
      <c r="M15" s="48">
        <v>211</v>
      </c>
      <c r="N15" s="50">
        <f t="shared" si="2"/>
        <v>1136</v>
      </c>
      <c r="O15" s="51">
        <f t="shared" si="3"/>
        <v>36.6</v>
      </c>
      <c r="P15" s="51">
        <f t="shared" si="4"/>
        <v>53.6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30</v>
      </c>
      <c r="D16" s="48">
        <v>42</v>
      </c>
      <c r="E16" s="48">
        <v>549</v>
      </c>
      <c r="F16" s="48">
        <v>128</v>
      </c>
      <c r="G16" s="49">
        <f t="shared" si="0"/>
        <v>677</v>
      </c>
      <c r="H16" s="48">
        <v>48080</v>
      </c>
      <c r="I16" s="48">
        <v>11184</v>
      </c>
      <c r="J16" s="49">
        <f t="shared" si="1"/>
        <v>59264</v>
      </c>
      <c r="K16" s="48">
        <v>59264</v>
      </c>
      <c r="L16" s="48">
        <v>2176</v>
      </c>
      <c r="M16" s="48">
        <v>517</v>
      </c>
      <c r="N16" s="50">
        <f t="shared" si="2"/>
        <v>2693</v>
      </c>
      <c r="O16" s="51">
        <f t="shared" si="3"/>
        <v>86.9</v>
      </c>
      <c r="P16" s="51">
        <f t="shared" si="4"/>
        <v>119.5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8</v>
      </c>
      <c r="D17" s="48">
        <v>54</v>
      </c>
      <c r="E17" s="48">
        <v>679</v>
      </c>
      <c r="F17" s="48">
        <v>90</v>
      </c>
      <c r="G17" s="49">
        <f t="shared" si="0"/>
        <v>769</v>
      </c>
      <c r="H17" s="48">
        <v>35936</v>
      </c>
      <c r="I17" s="48">
        <v>4768</v>
      </c>
      <c r="J17" s="49">
        <f t="shared" si="1"/>
        <v>40704</v>
      </c>
      <c r="K17" s="48">
        <v>0</v>
      </c>
      <c r="L17" s="48">
        <v>2246</v>
      </c>
      <c r="M17" s="48">
        <v>298</v>
      </c>
      <c r="N17" s="50">
        <f t="shared" si="2"/>
        <v>2544</v>
      </c>
      <c r="O17" s="51">
        <f t="shared" si="3"/>
        <v>82.1</v>
      </c>
      <c r="P17" s="51">
        <f t="shared" si="4"/>
        <v>82.1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90</v>
      </c>
      <c r="D19" s="60">
        <v>178</v>
      </c>
      <c r="E19" s="60">
        <v>1440</v>
      </c>
      <c r="F19" s="60">
        <v>0</v>
      </c>
      <c r="G19" s="61">
        <f t="shared" si="0"/>
        <v>1440</v>
      </c>
      <c r="H19" s="60">
        <v>16045</v>
      </c>
      <c r="I19" s="60">
        <v>0</v>
      </c>
      <c r="J19" s="61">
        <f t="shared" si="1"/>
        <v>16045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32.299999999999997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422</v>
      </c>
      <c r="D20" s="49">
        <f t="shared" si="5"/>
        <v>869</v>
      </c>
      <c r="E20" s="49">
        <f t="shared" si="5"/>
        <v>7457</v>
      </c>
      <c r="F20" s="49">
        <f t="shared" si="5"/>
        <v>1105</v>
      </c>
      <c r="G20" s="49">
        <f t="shared" si="5"/>
        <v>8562</v>
      </c>
      <c r="H20" s="49">
        <f t="shared" si="5"/>
        <v>368738</v>
      </c>
      <c r="I20" s="49">
        <f t="shared" si="5"/>
        <v>65141</v>
      </c>
      <c r="J20" s="49">
        <f t="shared" si="5"/>
        <v>433879</v>
      </c>
      <c r="K20" s="49">
        <f t="shared" si="5"/>
        <v>160426</v>
      </c>
      <c r="L20" s="49">
        <f t="shared" si="5"/>
        <v>19259</v>
      </c>
      <c r="M20" s="49">
        <f t="shared" si="5"/>
        <v>3542</v>
      </c>
      <c r="N20" s="50">
        <f t="shared" si="5"/>
        <v>22801</v>
      </c>
      <c r="O20" s="66">
        <f t="shared" si="5"/>
        <v>735.5</v>
      </c>
      <c r="P20" s="66">
        <f t="shared" si="5"/>
        <v>874.8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B38" sqref="B38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39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40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41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42</v>
      </c>
      <c r="D6" s="142"/>
      <c r="E6" s="142"/>
      <c r="G6" s="16" t="s">
        <v>10</v>
      </c>
      <c r="H6" s="17"/>
      <c r="I6" s="18">
        <v>1380</v>
      </c>
      <c r="J6" s="18">
        <v>2290</v>
      </c>
      <c r="K6" s="19">
        <f>SUM(I6:J6)</f>
        <v>3670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100</v>
      </c>
      <c r="D13" s="48">
        <v>407</v>
      </c>
      <c r="E13" s="48">
        <v>2964</v>
      </c>
      <c r="F13" s="48">
        <v>2466</v>
      </c>
      <c r="G13" s="49">
        <f t="shared" ref="G13:G19" si="0">SUM(E13:F13)</f>
        <v>5430</v>
      </c>
      <c r="H13" s="48">
        <v>160400</v>
      </c>
      <c r="I13" s="48">
        <v>131664</v>
      </c>
      <c r="J13" s="49">
        <f t="shared" ref="J13:J19" si="1">SUM(H13:I13)</f>
        <v>292064</v>
      </c>
      <c r="K13" s="48">
        <v>19504</v>
      </c>
      <c r="L13" s="48">
        <v>14952</v>
      </c>
      <c r="M13" s="48">
        <v>12764</v>
      </c>
      <c r="N13" s="50">
        <f t="shared" ref="N13:N19" si="2">SUM(L13:M13)</f>
        <v>27716</v>
      </c>
      <c r="O13" s="51">
        <f t="shared" ref="O13:O19" si="3">ROUND(N13/31,1)</f>
        <v>894.1</v>
      </c>
      <c r="P13" s="51">
        <f t="shared" ref="P13:P19" si="4">ROUND(J13/496,1)</f>
        <v>588.79999999999995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92</v>
      </c>
      <c r="D14" s="48">
        <v>235</v>
      </c>
      <c r="E14" s="48">
        <v>1167</v>
      </c>
      <c r="F14" s="48">
        <v>1196</v>
      </c>
      <c r="G14" s="49">
        <f t="shared" si="0"/>
        <v>2363</v>
      </c>
      <c r="H14" s="48">
        <v>61120</v>
      </c>
      <c r="I14" s="48">
        <v>64208</v>
      </c>
      <c r="J14" s="49">
        <f t="shared" si="1"/>
        <v>125328</v>
      </c>
      <c r="K14" s="48">
        <v>125296</v>
      </c>
      <c r="L14" s="48">
        <v>0</v>
      </c>
      <c r="M14" s="48">
        <v>0</v>
      </c>
      <c r="N14" s="50">
        <f t="shared" si="2"/>
        <v>0</v>
      </c>
      <c r="O14" s="51">
        <f t="shared" si="3"/>
        <v>0</v>
      </c>
      <c r="P14" s="51">
        <f t="shared" si="4"/>
        <v>252.7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40</v>
      </c>
      <c r="D15" s="48">
        <v>75</v>
      </c>
      <c r="E15" s="48">
        <v>422</v>
      </c>
      <c r="F15" s="48">
        <v>1179</v>
      </c>
      <c r="G15" s="49">
        <f t="shared" si="0"/>
        <v>1601</v>
      </c>
      <c r="H15" s="48">
        <v>32208</v>
      </c>
      <c r="I15" s="48">
        <v>27364</v>
      </c>
      <c r="J15" s="49">
        <f t="shared" si="1"/>
        <v>59572</v>
      </c>
      <c r="K15" s="48">
        <v>58372</v>
      </c>
      <c r="L15" s="48">
        <v>774</v>
      </c>
      <c r="M15" s="48">
        <v>336</v>
      </c>
      <c r="N15" s="50">
        <f t="shared" si="2"/>
        <v>1110</v>
      </c>
      <c r="O15" s="51">
        <f t="shared" si="3"/>
        <v>35.799999999999997</v>
      </c>
      <c r="P15" s="51">
        <f t="shared" si="4"/>
        <v>120.1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63</v>
      </c>
      <c r="D16" s="48">
        <v>169</v>
      </c>
      <c r="E16" s="48">
        <v>906</v>
      </c>
      <c r="F16" s="48">
        <v>856</v>
      </c>
      <c r="G16" s="49">
        <f t="shared" si="0"/>
        <v>1762</v>
      </c>
      <c r="H16" s="48">
        <v>53440</v>
      </c>
      <c r="I16" s="48">
        <v>50944</v>
      </c>
      <c r="J16" s="49">
        <f t="shared" si="1"/>
        <v>104384</v>
      </c>
      <c r="K16" s="48">
        <v>90624</v>
      </c>
      <c r="L16" s="48">
        <v>319</v>
      </c>
      <c r="M16" s="48">
        <v>391</v>
      </c>
      <c r="N16" s="50">
        <f t="shared" si="2"/>
        <v>710</v>
      </c>
      <c r="O16" s="51">
        <f t="shared" si="3"/>
        <v>22.9</v>
      </c>
      <c r="P16" s="51">
        <f t="shared" si="4"/>
        <v>210.5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6</v>
      </c>
      <c r="D17" s="48">
        <v>38</v>
      </c>
      <c r="E17" s="48">
        <v>238</v>
      </c>
      <c r="F17" s="48">
        <v>228</v>
      </c>
      <c r="G17" s="49">
        <f t="shared" si="0"/>
        <v>466</v>
      </c>
      <c r="H17" s="48">
        <v>14912</v>
      </c>
      <c r="I17" s="48">
        <v>14464</v>
      </c>
      <c r="J17" s="49">
        <f t="shared" si="1"/>
        <v>29376</v>
      </c>
      <c r="K17" s="48">
        <v>0</v>
      </c>
      <c r="L17" s="48">
        <v>932</v>
      </c>
      <c r="M17" s="48">
        <v>904</v>
      </c>
      <c r="N17" s="50">
        <f t="shared" si="2"/>
        <v>1836</v>
      </c>
      <c r="O17" s="51">
        <f t="shared" si="3"/>
        <v>59.2</v>
      </c>
      <c r="P17" s="51">
        <f t="shared" si="4"/>
        <v>59.2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</v>
      </c>
      <c r="D18" s="48">
        <v>8</v>
      </c>
      <c r="E18" s="48">
        <v>67</v>
      </c>
      <c r="F18" s="48">
        <v>17</v>
      </c>
      <c r="G18" s="49">
        <f t="shared" si="0"/>
        <v>84</v>
      </c>
      <c r="H18" s="48">
        <v>2160</v>
      </c>
      <c r="I18" s="48">
        <v>688</v>
      </c>
      <c r="J18" s="49">
        <f t="shared" si="1"/>
        <v>2848</v>
      </c>
      <c r="K18" s="57"/>
      <c r="L18" s="48">
        <v>135</v>
      </c>
      <c r="M18" s="48">
        <v>43</v>
      </c>
      <c r="N18" s="50">
        <f t="shared" si="2"/>
        <v>178</v>
      </c>
      <c r="O18" s="51">
        <f t="shared" si="3"/>
        <v>5.7</v>
      </c>
      <c r="P18" s="51">
        <f t="shared" si="4"/>
        <v>5.7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</v>
      </c>
      <c r="D19" s="60">
        <v>10</v>
      </c>
      <c r="E19" s="60">
        <v>52</v>
      </c>
      <c r="F19" s="60">
        <v>64</v>
      </c>
      <c r="G19" s="61">
        <f t="shared" si="0"/>
        <v>116</v>
      </c>
      <c r="H19" s="60">
        <v>0</v>
      </c>
      <c r="I19" s="60">
        <v>0</v>
      </c>
      <c r="J19" s="61">
        <f t="shared" si="1"/>
        <v>0</v>
      </c>
      <c r="K19" s="62"/>
      <c r="L19" s="60">
        <v>15</v>
      </c>
      <c r="M19" s="60">
        <v>7</v>
      </c>
      <c r="N19" s="63">
        <f t="shared" si="2"/>
        <v>22</v>
      </c>
      <c r="O19" s="64">
        <f t="shared" si="3"/>
        <v>0.7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306</v>
      </c>
      <c r="D20" s="49">
        <f t="shared" si="5"/>
        <v>942</v>
      </c>
      <c r="E20" s="49">
        <f t="shared" si="5"/>
        <v>5816</v>
      </c>
      <c r="F20" s="49">
        <f t="shared" si="5"/>
        <v>6006</v>
      </c>
      <c r="G20" s="49">
        <f t="shared" si="5"/>
        <v>11822</v>
      </c>
      <c r="H20" s="49">
        <f t="shared" si="5"/>
        <v>324240</v>
      </c>
      <c r="I20" s="49">
        <f t="shared" si="5"/>
        <v>289332</v>
      </c>
      <c r="J20" s="49">
        <f t="shared" si="5"/>
        <v>613572</v>
      </c>
      <c r="K20" s="49">
        <f t="shared" si="5"/>
        <v>293796</v>
      </c>
      <c r="L20" s="49">
        <f t="shared" si="5"/>
        <v>17127</v>
      </c>
      <c r="M20" s="49">
        <f t="shared" si="5"/>
        <v>14445</v>
      </c>
      <c r="N20" s="50">
        <f t="shared" si="5"/>
        <v>31572</v>
      </c>
      <c r="O20" s="66">
        <f t="shared" si="5"/>
        <v>1018.4000000000001</v>
      </c>
      <c r="P20" s="66">
        <f t="shared" si="5"/>
        <v>1237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29" sqref="C29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0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152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3" t="s">
        <v>153</v>
      </c>
      <c r="D6" s="142"/>
      <c r="E6" s="142"/>
      <c r="G6" s="16" t="s">
        <v>10</v>
      </c>
      <c r="H6" s="17"/>
      <c r="I6" s="18">
        <v>10484</v>
      </c>
      <c r="J6" s="18">
        <v>3272</v>
      </c>
      <c r="K6" s="19">
        <f>SUM(I6:J6)</f>
        <v>13756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275</v>
      </c>
      <c r="D13" s="48">
        <v>1413</v>
      </c>
      <c r="E13" s="48">
        <v>23745</v>
      </c>
      <c r="F13" s="48">
        <v>4755</v>
      </c>
      <c r="G13" s="49">
        <f t="shared" ref="G13:G19" si="0">SUM(E13:F13)</f>
        <v>28500</v>
      </c>
      <c r="H13" s="48">
        <v>1304752</v>
      </c>
      <c r="I13" s="48">
        <v>262105</v>
      </c>
      <c r="J13" s="49">
        <f t="shared" ref="J13:J19" si="1">SUM(H13:I13)</f>
        <v>1566857</v>
      </c>
      <c r="K13" s="48">
        <v>56071</v>
      </c>
      <c r="L13" s="48">
        <v>68974</v>
      </c>
      <c r="M13" s="48">
        <v>13784</v>
      </c>
      <c r="N13" s="50">
        <f t="shared" ref="N13:N19" si="2">SUM(L13:M13)</f>
        <v>82758</v>
      </c>
      <c r="O13" s="51">
        <f t="shared" ref="O13:O19" si="3">ROUND(N13/31,1)</f>
        <v>2669.6</v>
      </c>
      <c r="P13" s="51">
        <f t="shared" ref="P13:P19" si="4">ROUND(J13/496,1)</f>
        <v>3159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305</v>
      </c>
      <c r="D14" s="48">
        <v>849</v>
      </c>
      <c r="E14" s="48">
        <v>10592</v>
      </c>
      <c r="F14" s="48">
        <v>2653</v>
      </c>
      <c r="G14" s="49">
        <f t="shared" si="0"/>
        <v>13245</v>
      </c>
      <c r="H14" s="48">
        <v>625339</v>
      </c>
      <c r="I14" s="48">
        <v>115101</v>
      </c>
      <c r="J14" s="49">
        <f t="shared" si="1"/>
        <v>740440</v>
      </c>
      <c r="K14" s="48">
        <v>727102</v>
      </c>
      <c r="L14" s="48">
        <v>32298</v>
      </c>
      <c r="M14" s="48">
        <v>5591</v>
      </c>
      <c r="N14" s="50">
        <f t="shared" si="2"/>
        <v>37889</v>
      </c>
      <c r="O14" s="51">
        <f t="shared" si="3"/>
        <v>1222.2</v>
      </c>
      <c r="P14" s="51">
        <f t="shared" si="4"/>
        <v>1492.8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126</v>
      </c>
      <c r="D15" s="48">
        <v>296</v>
      </c>
      <c r="E15" s="48">
        <v>1987</v>
      </c>
      <c r="F15" s="48">
        <v>989</v>
      </c>
      <c r="G15" s="49">
        <f t="shared" si="0"/>
        <v>2976</v>
      </c>
      <c r="H15" s="48">
        <v>173465</v>
      </c>
      <c r="I15" s="48">
        <v>50048</v>
      </c>
      <c r="J15" s="49">
        <f t="shared" si="1"/>
        <v>223513</v>
      </c>
      <c r="K15" s="48">
        <v>213620</v>
      </c>
      <c r="L15" s="48">
        <v>6401</v>
      </c>
      <c r="M15" s="48">
        <v>1241</v>
      </c>
      <c r="N15" s="50">
        <f t="shared" si="2"/>
        <v>7642</v>
      </c>
      <c r="O15" s="51">
        <f t="shared" si="3"/>
        <v>246.5</v>
      </c>
      <c r="P15" s="51">
        <f t="shared" si="4"/>
        <v>450.6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181</v>
      </c>
      <c r="D16" s="48">
        <v>673</v>
      </c>
      <c r="E16" s="48">
        <v>6908</v>
      </c>
      <c r="F16" s="48">
        <v>1804</v>
      </c>
      <c r="G16" s="49">
        <f t="shared" si="0"/>
        <v>8712</v>
      </c>
      <c r="H16" s="48">
        <v>438923</v>
      </c>
      <c r="I16" s="48">
        <v>110542</v>
      </c>
      <c r="J16" s="49">
        <f t="shared" si="1"/>
        <v>549465</v>
      </c>
      <c r="K16" s="48">
        <v>549201</v>
      </c>
      <c r="L16" s="48">
        <v>11518</v>
      </c>
      <c r="M16" s="48">
        <v>3081</v>
      </c>
      <c r="N16" s="50">
        <f t="shared" si="2"/>
        <v>14599</v>
      </c>
      <c r="O16" s="51">
        <f t="shared" si="3"/>
        <v>470.9</v>
      </c>
      <c r="P16" s="51">
        <f t="shared" si="4"/>
        <v>1107.8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18</v>
      </c>
      <c r="D17" s="48">
        <v>292</v>
      </c>
      <c r="E17" s="48">
        <v>3516</v>
      </c>
      <c r="F17" s="48">
        <v>696</v>
      </c>
      <c r="G17" s="49">
        <f t="shared" si="0"/>
        <v>4212</v>
      </c>
      <c r="H17" s="48">
        <v>206029</v>
      </c>
      <c r="I17" s="48">
        <v>39452</v>
      </c>
      <c r="J17" s="49">
        <f t="shared" si="1"/>
        <v>245481</v>
      </c>
      <c r="K17" s="48">
        <v>0</v>
      </c>
      <c r="L17" s="48">
        <v>11080</v>
      </c>
      <c r="M17" s="48">
        <v>2152</v>
      </c>
      <c r="N17" s="50">
        <f t="shared" si="2"/>
        <v>13232</v>
      </c>
      <c r="O17" s="51">
        <f t="shared" si="3"/>
        <v>426.8</v>
      </c>
      <c r="P17" s="51">
        <f t="shared" si="4"/>
        <v>494.9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6</v>
      </c>
      <c r="D18" s="48">
        <v>47</v>
      </c>
      <c r="E18" s="48">
        <v>567</v>
      </c>
      <c r="F18" s="48">
        <v>160</v>
      </c>
      <c r="G18" s="49">
        <f t="shared" si="0"/>
        <v>727</v>
      </c>
      <c r="H18" s="48">
        <v>16086</v>
      </c>
      <c r="I18" s="48">
        <v>4122</v>
      </c>
      <c r="J18" s="49">
        <f t="shared" si="1"/>
        <v>20208</v>
      </c>
      <c r="K18" s="57"/>
      <c r="L18" s="48">
        <v>500</v>
      </c>
      <c r="M18" s="48">
        <v>82</v>
      </c>
      <c r="N18" s="50">
        <f t="shared" si="2"/>
        <v>582</v>
      </c>
      <c r="O18" s="51">
        <f t="shared" si="3"/>
        <v>18.8</v>
      </c>
      <c r="P18" s="51">
        <f t="shared" si="4"/>
        <v>40.700000000000003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27</v>
      </c>
      <c r="D19" s="60">
        <v>34</v>
      </c>
      <c r="E19" s="60">
        <v>34</v>
      </c>
      <c r="F19" s="60">
        <v>107</v>
      </c>
      <c r="G19" s="61">
        <f t="shared" si="0"/>
        <v>141</v>
      </c>
      <c r="H19" s="60">
        <v>194</v>
      </c>
      <c r="I19" s="60">
        <v>1000</v>
      </c>
      <c r="J19" s="61">
        <f t="shared" si="1"/>
        <v>1194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2.4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938</v>
      </c>
      <c r="D20" s="49">
        <f t="shared" si="5"/>
        <v>3604</v>
      </c>
      <c r="E20" s="49">
        <f t="shared" si="5"/>
        <v>47349</v>
      </c>
      <c r="F20" s="49">
        <f t="shared" si="5"/>
        <v>11164</v>
      </c>
      <c r="G20" s="49">
        <f t="shared" si="5"/>
        <v>58513</v>
      </c>
      <c r="H20" s="49">
        <f t="shared" si="5"/>
        <v>2764788</v>
      </c>
      <c r="I20" s="49">
        <f t="shared" si="5"/>
        <v>582370</v>
      </c>
      <c r="J20" s="49">
        <f t="shared" si="5"/>
        <v>3347158</v>
      </c>
      <c r="K20" s="49">
        <f t="shared" si="5"/>
        <v>1545994</v>
      </c>
      <c r="L20" s="49">
        <f t="shared" si="5"/>
        <v>130771</v>
      </c>
      <c r="M20" s="49">
        <f t="shared" si="5"/>
        <v>25931</v>
      </c>
      <c r="N20" s="50">
        <f t="shared" si="5"/>
        <v>156702</v>
      </c>
      <c r="O20" s="66">
        <f t="shared" si="5"/>
        <v>5054.8</v>
      </c>
      <c r="P20" s="66">
        <f t="shared" si="5"/>
        <v>6748.2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hyperlinks>
    <hyperlink ref="C6" r:id="rId1"/>
  </hyperlinks>
  <printOptions horizontalCentered="1"/>
  <pageMargins left="0.25" right="0.25" top="1" bottom="0.5" header="0.5" footer="0.5"/>
  <pageSetup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C4" sqref="C4:E4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131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132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133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134</v>
      </c>
      <c r="D6" s="142"/>
      <c r="E6" s="142"/>
      <c r="G6" s="16" t="s">
        <v>10</v>
      </c>
      <c r="H6" s="17"/>
      <c r="I6" s="18">
        <v>11303</v>
      </c>
      <c r="J6" s="18">
        <v>2383</v>
      </c>
      <c r="K6" s="19">
        <f>SUM(I6:J6)</f>
        <v>13686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303</v>
      </c>
      <c r="D13" s="48">
        <v>1937</v>
      </c>
      <c r="E13" s="48">
        <v>29744</v>
      </c>
      <c r="F13" s="48">
        <v>4953</v>
      </c>
      <c r="G13" s="49">
        <f t="shared" ref="G13:G19" si="0">SUM(E13:F13)</f>
        <v>34697</v>
      </c>
      <c r="H13" s="48">
        <v>1639407</v>
      </c>
      <c r="I13" s="48">
        <v>268504</v>
      </c>
      <c r="J13" s="49">
        <f t="shared" ref="J13:J19" si="1">SUM(H13:I13)</f>
        <v>1907911</v>
      </c>
      <c r="K13" s="48">
        <v>282414</v>
      </c>
      <c r="L13" s="48">
        <v>94693</v>
      </c>
      <c r="M13" s="48">
        <v>15503</v>
      </c>
      <c r="N13" s="50">
        <f t="shared" ref="N13:N19" si="2">SUM(L13:M13)</f>
        <v>110196</v>
      </c>
      <c r="O13" s="51">
        <f t="shared" ref="O13:O19" si="3">ROUND(N13/31,1)</f>
        <v>3554.7</v>
      </c>
      <c r="P13" s="51">
        <f t="shared" ref="P13:P19" si="4">ROUND(J13/496,1)</f>
        <v>3846.6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329</v>
      </c>
      <c r="D14" s="48">
        <v>1017</v>
      </c>
      <c r="E14" s="48">
        <v>13019</v>
      </c>
      <c r="F14" s="48">
        <v>1958</v>
      </c>
      <c r="G14" s="49">
        <f t="shared" si="0"/>
        <v>14977</v>
      </c>
      <c r="H14" s="48">
        <v>555812</v>
      </c>
      <c r="I14" s="48">
        <v>85331</v>
      </c>
      <c r="J14" s="49">
        <f t="shared" si="1"/>
        <v>641143</v>
      </c>
      <c r="K14" s="48">
        <v>634424</v>
      </c>
      <c r="L14" s="48">
        <v>33417</v>
      </c>
      <c r="M14" s="48">
        <v>4971</v>
      </c>
      <c r="N14" s="50">
        <f t="shared" si="2"/>
        <v>38388</v>
      </c>
      <c r="O14" s="51">
        <f t="shared" si="3"/>
        <v>1238.3</v>
      </c>
      <c r="P14" s="51">
        <f t="shared" si="4"/>
        <v>1292.5999999999999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268</v>
      </c>
      <c r="D15" s="48">
        <v>574</v>
      </c>
      <c r="E15" s="48">
        <v>4032</v>
      </c>
      <c r="F15" s="48">
        <v>893</v>
      </c>
      <c r="G15" s="49">
        <f t="shared" si="0"/>
        <v>4925</v>
      </c>
      <c r="H15" s="48">
        <v>176864</v>
      </c>
      <c r="I15" s="48">
        <v>45773</v>
      </c>
      <c r="J15" s="49">
        <f t="shared" si="1"/>
        <v>222637</v>
      </c>
      <c r="K15" s="48">
        <v>222608</v>
      </c>
      <c r="L15" s="48">
        <v>9242</v>
      </c>
      <c r="M15" s="48">
        <v>2484</v>
      </c>
      <c r="N15" s="50">
        <f t="shared" si="2"/>
        <v>11726</v>
      </c>
      <c r="O15" s="51">
        <f t="shared" si="3"/>
        <v>378.3</v>
      </c>
      <c r="P15" s="51">
        <f t="shared" si="4"/>
        <v>448.9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213</v>
      </c>
      <c r="D16" s="48">
        <v>527</v>
      </c>
      <c r="E16" s="48">
        <v>5160</v>
      </c>
      <c r="F16" s="48">
        <v>1098</v>
      </c>
      <c r="G16" s="49">
        <f t="shared" si="0"/>
        <v>6258</v>
      </c>
      <c r="H16" s="48">
        <v>278748</v>
      </c>
      <c r="I16" s="48">
        <v>56574</v>
      </c>
      <c r="J16" s="49">
        <f t="shared" si="1"/>
        <v>335322</v>
      </c>
      <c r="K16" s="48">
        <v>333433</v>
      </c>
      <c r="L16" s="48">
        <v>12134</v>
      </c>
      <c r="M16" s="48">
        <v>2577</v>
      </c>
      <c r="N16" s="50">
        <f t="shared" si="2"/>
        <v>14711</v>
      </c>
      <c r="O16" s="51">
        <f t="shared" si="3"/>
        <v>474.5</v>
      </c>
      <c r="P16" s="51">
        <f t="shared" si="4"/>
        <v>676.1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12</v>
      </c>
      <c r="D17" s="48">
        <v>256</v>
      </c>
      <c r="E17" s="48">
        <v>3417</v>
      </c>
      <c r="F17" s="48">
        <v>620</v>
      </c>
      <c r="G17" s="49">
        <f t="shared" si="0"/>
        <v>4037</v>
      </c>
      <c r="H17" s="48">
        <v>141405</v>
      </c>
      <c r="I17" s="48">
        <v>25395</v>
      </c>
      <c r="J17" s="49">
        <f t="shared" si="1"/>
        <v>166800</v>
      </c>
      <c r="K17" s="48">
        <v>0</v>
      </c>
      <c r="L17" s="48">
        <v>9427</v>
      </c>
      <c r="M17" s="48">
        <v>1693</v>
      </c>
      <c r="N17" s="50">
        <f t="shared" si="2"/>
        <v>11120</v>
      </c>
      <c r="O17" s="51">
        <f t="shared" si="3"/>
        <v>358.7</v>
      </c>
      <c r="P17" s="51">
        <f t="shared" si="4"/>
        <v>336.3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16</v>
      </c>
      <c r="D18" s="48">
        <v>47</v>
      </c>
      <c r="E18" s="48">
        <v>499</v>
      </c>
      <c r="F18" s="48">
        <v>149</v>
      </c>
      <c r="G18" s="49">
        <f t="shared" si="0"/>
        <v>648</v>
      </c>
      <c r="H18" s="48">
        <v>9761</v>
      </c>
      <c r="I18" s="48">
        <v>2898</v>
      </c>
      <c r="J18" s="49">
        <f t="shared" si="1"/>
        <v>12659</v>
      </c>
      <c r="K18" s="57"/>
      <c r="L18" s="48">
        <v>626</v>
      </c>
      <c r="M18" s="48">
        <v>179</v>
      </c>
      <c r="N18" s="50">
        <f t="shared" si="2"/>
        <v>805</v>
      </c>
      <c r="O18" s="51">
        <f t="shared" si="3"/>
        <v>26</v>
      </c>
      <c r="P18" s="51">
        <f t="shared" si="4"/>
        <v>25.5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33</v>
      </c>
      <c r="D19" s="60">
        <v>48</v>
      </c>
      <c r="E19" s="60">
        <v>387</v>
      </c>
      <c r="F19" s="60">
        <v>166</v>
      </c>
      <c r="G19" s="61">
        <f t="shared" si="0"/>
        <v>553</v>
      </c>
      <c r="H19" s="60">
        <v>9400</v>
      </c>
      <c r="I19" s="60">
        <v>3935</v>
      </c>
      <c r="J19" s="61">
        <f t="shared" si="1"/>
        <v>13335</v>
      </c>
      <c r="K19" s="62"/>
      <c r="L19" s="60">
        <v>27</v>
      </c>
      <c r="M19" s="60">
        <v>0</v>
      </c>
      <c r="N19" s="63">
        <f t="shared" si="2"/>
        <v>27</v>
      </c>
      <c r="O19" s="64">
        <f t="shared" si="3"/>
        <v>0.9</v>
      </c>
      <c r="P19" s="64">
        <f t="shared" si="4"/>
        <v>26.9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1174</v>
      </c>
      <c r="D20" s="49">
        <f t="shared" si="5"/>
        <v>4406</v>
      </c>
      <c r="E20" s="49">
        <f t="shared" si="5"/>
        <v>56258</v>
      </c>
      <c r="F20" s="49">
        <f t="shared" si="5"/>
        <v>9837</v>
      </c>
      <c r="G20" s="49">
        <f t="shared" si="5"/>
        <v>66095</v>
      </c>
      <c r="H20" s="49">
        <f t="shared" si="5"/>
        <v>2811397</v>
      </c>
      <c r="I20" s="49">
        <f t="shared" si="5"/>
        <v>488410</v>
      </c>
      <c r="J20" s="49">
        <f t="shared" si="5"/>
        <v>3299807</v>
      </c>
      <c r="K20" s="49">
        <f t="shared" si="5"/>
        <v>1472879</v>
      </c>
      <c r="L20" s="49">
        <f t="shared" si="5"/>
        <v>159566</v>
      </c>
      <c r="M20" s="49">
        <f t="shared" si="5"/>
        <v>27407</v>
      </c>
      <c r="N20" s="50">
        <f t="shared" si="5"/>
        <v>186973</v>
      </c>
      <c r="O20" s="66">
        <f t="shared" si="5"/>
        <v>6031.4</v>
      </c>
      <c r="P20" s="66">
        <f t="shared" si="5"/>
        <v>6652.9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D33" sqref="D33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135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136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137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138</v>
      </c>
      <c r="D6" s="142"/>
      <c r="E6" s="142"/>
      <c r="G6" s="16" t="s">
        <v>10</v>
      </c>
      <c r="H6" s="17"/>
      <c r="I6" s="18">
        <v>1244</v>
      </c>
      <c r="J6" s="18">
        <v>253</v>
      </c>
      <c r="K6" s="19">
        <f>SUM(I6:J6)</f>
        <v>1497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86</v>
      </c>
      <c r="D13" s="48">
        <v>179</v>
      </c>
      <c r="E13" s="48">
        <v>2720</v>
      </c>
      <c r="F13" s="48">
        <v>588</v>
      </c>
      <c r="G13" s="49">
        <f t="shared" ref="G13:G19" si="0">SUM(E13:F13)</f>
        <v>3308</v>
      </c>
      <c r="H13" s="48">
        <v>168133</v>
      </c>
      <c r="I13" s="48">
        <v>35549</v>
      </c>
      <c r="J13" s="49">
        <f t="shared" ref="J13:J19" si="1">SUM(H13:I13)</f>
        <v>203682</v>
      </c>
      <c r="K13" s="48">
        <v>1599</v>
      </c>
      <c r="L13" s="48">
        <v>9642</v>
      </c>
      <c r="M13" s="48">
        <v>2034</v>
      </c>
      <c r="N13" s="50">
        <f t="shared" ref="N13:N19" si="2">SUM(L13:M13)</f>
        <v>11676</v>
      </c>
      <c r="O13" s="51">
        <f t="shared" ref="O13:O19" si="3">ROUND(N13/31,1)</f>
        <v>376.6</v>
      </c>
      <c r="P13" s="51">
        <f t="shared" ref="P13:P19" si="4">ROUND(J13/496,1)</f>
        <v>410.6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67</v>
      </c>
      <c r="D14" s="48">
        <v>103</v>
      </c>
      <c r="E14" s="48">
        <v>768</v>
      </c>
      <c r="F14" s="48">
        <v>170</v>
      </c>
      <c r="G14" s="49">
        <f t="shared" si="0"/>
        <v>938</v>
      </c>
      <c r="H14" s="48">
        <v>42570</v>
      </c>
      <c r="I14" s="48">
        <v>9537</v>
      </c>
      <c r="J14" s="49">
        <f t="shared" si="1"/>
        <v>52107</v>
      </c>
      <c r="K14" s="48">
        <v>36465</v>
      </c>
      <c r="L14" s="48">
        <v>2542</v>
      </c>
      <c r="M14" s="48">
        <v>573</v>
      </c>
      <c r="N14" s="50">
        <f t="shared" si="2"/>
        <v>3115</v>
      </c>
      <c r="O14" s="51">
        <f t="shared" si="3"/>
        <v>100.5</v>
      </c>
      <c r="P14" s="51">
        <f t="shared" si="4"/>
        <v>105.1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41</v>
      </c>
      <c r="D15" s="48">
        <v>64</v>
      </c>
      <c r="E15" s="48">
        <v>416</v>
      </c>
      <c r="F15" s="48">
        <v>58</v>
      </c>
      <c r="G15" s="49">
        <f t="shared" si="0"/>
        <v>474</v>
      </c>
      <c r="H15" s="48">
        <v>27026</v>
      </c>
      <c r="I15" s="48">
        <v>3498</v>
      </c>
      <c r="J15" s="49">
        <f t="shared" si="1"/>
        <v>30524</v>
      </c>
      <c r="K15" s="48">
        <v>30524</v>
      </c>
      <c r="L15" s="48">
        <v>1183</v>
      </c>
      <c r="M15" s="48">
        <v>147</v>
      </c>
      <c r="N15" s="50">
        <f t="shared" si="2"/>
        <v>1330</v>
      </c>
      <c r="O15" s="51">
        <f t="shared" si="3"/>
        <v>42.9</v>
      </c>
      <c r="P15" s="51">
        <f t="shared" si="4"/>
        <v>61.5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37</v>
      </c>
      <c r="D16" s="48">
        <v>56</v>
      </c>
      <c r="E16" s="48">
        <v>631</v>
      </c>
      <c r="F16" s="48">
        <v>155</v>
      </c>
      <c r="G16" s="49">
        <f t="shared" si="0"/>
        <v>786</v>
      </c>
      <c r="H16" s="48">
        <v>60794</v>
      </c>
      <c r="I16" s="48">
        <v>15370</v>
      </c>
      <c r="J16" s="49">
        <f t="shared" si="1"/>
        <v>76164</v>
      </c>
      <c r="K16" s="48">
        <v>76164</v>
      </c>
      <c r="L16" s="48">
        <v>2226</v>
      </c>
      <c r="M16" s="48">
        <v>529</v>
      </c>
      <c r="N16" s="50">
        <f t="shared" si="2"/>
        <v>2755</v>
      </c>
      <c r="O16" s="51">
        <f t="shared" si="3"/>
        <v>88.9</v>
      </c>
      <c r="P16" s="51">
        <f t="shared" si="4"/>
        <v>153.6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8</v>
      </c>
      <c r="D17" s="48">
        <v>22</v>
      </c>
      <c r="E17" s="48">
        <v>183</v>
      </c>
      <c r="F17" s="48">
        <v>78</v>
      </c>
      <c r="G17" s="49">
        <f t="shared" si="0"/>
        <v>261</v>
      </c>
      <c r="H17" s="48">
        <v>10329</v>
      </c>
      <c r="I17" s="48">
        <v>4538</v>
      </c>
      <c r="J17" s="49">
        <f t="shared" si="1"/>
        <v>14867</v>
      </c>
      <c r="K17" s="48">
        <v>0</v>
      </c>
      <c r="L17" s="48">
        <v>626</v>
      </c>
      <c r="M17" s="48">
        <v>275</v>
      </c>
      <c r="N17" s="50">
        <f t="shared" si="2"/>
        <v>901</v>
      </c>
      <c r="O17" s="51">
        <f t="shared" si="3"/>
        <v>29.1</v>
      </c>
      <c r="P17" s="51">
        <f t="shared" si="4"/>
        <v>30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0</v>
      </c>
      <c r="D18" s="48">
        <v>0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49">
        <f t="shared" si="1"/>
        <v>0</v>
      </c>
      <c r="K18" s="57"/>
      <c r="L18" s="48">
        <v>0</v>
      </c>
      <c r="M18" s="48">
        <v>0</v>
      </c>
      <c r="N18" s="50">
        <f t="shared" si="2"/>
        <v>0</v>
      </c>
      <c r="O18" s="51">
        <f t="shared" si="3"/>
        <v>0</v>
      </c>
      <c r="P18" s="51">
        <f t="shared" si="4"/>
        <v>0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239</v>
      </c>
      <c r="D20" s="49">
        <f t="shared" si="5"/>
        <v>424</v>
      </c>
      <c r="E20" s="49">
        <f t="shared" si="5"/>
        <v>4718</v>
      </c>
      <c r="F20" s="49">
        <f t="shared" si="5"/>
        <v>1049</v>
      </c>
      <c r="G20" s="49">
        <f t="shared" si="5"/>
        <v>5767</v>
      </c>
      <c r="H20" s="49">
        <f t="shared" si="5"/>
        <v>308852</v>
      </c>
      <c r="I20" s="49">
        <f t="shared" si="5"/>
        <v>68492</v>
      </c>
      <c r="J20" s="49">
        <f t="shared" si="5"/>
        <v>377344</v>
      </c>
      <c r="K20" s="49">
        <f t="shared" si="5"/>
        <v>144752</v>
      </c>
      <c r="L20" s="49">
        <f t="shared" si="5"/>
        <v>16219</v>
      </c>
      <c r="M20" s="49">
        <f t="shared" si="5"/>
        <v>3558</v>
      </c>
      <c r="N20" s="50">
        <f t="shared" si="5"/>
        <v>19777</v>
      </c>
      <c r="O20" s="66">
        <f t="shared" si="5"/>
        <v>638</v>
      </c>
      <c r="P20" s="66">
        <f t="shared" si="5"/>
        <v>760.80000000000007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G43" sqref="G43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139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140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141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142</v>
      </c>
      <c r="D6" s="142"/>
      <c r="E6" s="142"/>
      <c r="G6" s="16" t="s">
        <v>10</v>
      </c>
      <c r="H6" s="17"/>
      <c r="I6" s="18">
        <v>296</v>
      </c>
      <c r="J6" s="18">
        <v>1041</v>
      </c>
      <c r="K6" s="19">
        <f>SUM(I6:J6)</f>
        <v>1337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116</v>
      </c>
      <c r="D13" s="48">
        <v>268</v>
      </c>
      <c r="E13" s="48">
        <v>1139</v>
      </c>
      <c r="F13" s="48">
        <v>3594</v>
      </c>
      <c r="G13" s="49">
        <f t="shared" ref="G13:G19" si="0">SUM(E13:F13)</f>
        <v>4733</v>
      </c>
      <c r="H13" s="48">
        <v>58976</v>
      </c>
      <c r="I13" s="48">
        <v>185076</v>
      </c>
      <c r="J13" s="49">
        <f t="shared" ref="J13:J19" si="1">SUM(H13:I13)</f>
        <v>244052</v>
      </c>
      <c r="K13" s="48">
        <v>9568</v>
      </c>
      <c r="L13" s="48">
        <v>3355</v>
      </c>
      <c r="M13" s="48">
        <v>10562</v>
      </c>
      <c r="N13" s="50">
        <f t="shared" ref="N13:N19" si="2">SUM(L13:M13)</f>
        <v>13917</v>
      </c>
      <c r="O13" s="51">
        <f t="shared" ref="O13:O19" si="3">ROUND(N13/31,1)</f>
        <v>448.9</v>
      </c>
      <c r="P13" s="51">
        <f t="shared" ref="P13:P19" si="4">ROUND(J13/496,1)</f>
        <v>492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77</v>
      </c>
      <c r="D14" s="48">
        <v>130</v>
      </c>
      <c r="E14" s="48">
        <v>315</v>
      </c>
      <c r="F14" s="48">
        <v>999</v>
      </c>
      <c r="G14" s="49">
        <f t="shared" si="0"/>
        <v>1314</v>
      </c>
      <c r="H14" s="48">
        <v>20445</v>
      </c>
      <c r="I14" s="48">
        <v>55196</v>
      </c>
      <c r="J14" s="49">
        <f t="shared" si="1"/>
        <v>75641</v>
      </c>
      <c r="K14" s="48">
        <v>74857</v>
      </c>
      <c r="L14" s="48">
        <v>1024</v>
      </c>
      <c r="M14" s="48">
        <v>3018</v>
      </c>
      <c r="N14" s="50">
        <f t="shared" si="2"/>
        <v>4042</v>
      </c>
      <c r="O14" s="51">
        <f t="shared" si="3"/>
        <v>130.4</v>
      </c>
      <c r="P14" s="51">
        <f t="shared" si="4"/>
        <v>152.5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91</v>
      </c>
      <c r="D15" s="48">
        <v>92</v>
      </c>
      <c r="E15" s="48">
        <v>354</v>
      </c>
      <c r="F15" s="48">
        <v>525</v>
      </c>
      <c r="G15" s="49">
        <f t="shared" si="0"/>
        <v>879</v>
      </c>
      <c r="H15" s="48">
        <v>19208</v>
      </c>
      <c r="I15" s="48">
        <v>26283</v>
      </c>
      <c r="J15" s="49">
        <f t="shared" si="1"/>
        <v>45491</v>
      </c>
      <c r="K15" s="48">
        <v>44915</v>
      </c>
      <c r="L15" s="48">
        <v>796</v>
      </c>
      <c r="M15" s="48">
        <v>1111</v>
      </c>
      <c r="N15" s="50">
        <f t="shared" si="2"/>
        <v>1907</v>
      </c>
      <c r="O15" s="51">
        <f t="shared" si="3"/>
        <v>61.5</v>
      </c>
      <c r="P15" s="51">
        <f t="shared" si="4"/>
        <v>91.7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41</v>
      </c>
      <c r="D16" s="48">
        <v>99</v>
      </c>
      <c r="E16" s="48">
        <v>294</v>
      </c>
      <c r="F16" s="48">
        <v>1154</v>
      </c>
      <c r="G16" s="49">
        <f t="shared" si="0"/>
        <v>1448</v>
      </c>
      <c r="H16" s="48">
        <v>15936</v>
      </c>
      <c r="I16" s="48">
        <v>57912</v>
      </c>
      <c r="J16" s="49">
        <f t="shared" si="1"/>
        <v>73848</v>
      </c>
      <c r="K16" s="48">
        <v>73576</v>
      </c>
      <c r="L16" s="48">
        <v>610</v>
      </c>
      <c r="M16" s="48">
        <v>2033</v>
      </c>
      <c r="N16" s="50">
        <f t="shared" si="2"/>
        <v>2643</v>
      </c>
      <c r="O16" s="51">
        <f t="shared" si="3"/>
        <v>85.3</v>
      </c>
      <c r="P16" s="51">
        <f t="shared" si="4"/>
        <v>148.9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6</v>
      </c>
      <c r="D17" s="48">
        <v>11</v>
      </c>
      <c r="E17" s="48">
        <v>22</v>
      </c>
      <c r="F17" s="48">
        <v>74</v>
      </c>
      <c r="G17" s="49">
        <f t="shared" si="0"/>
        <v>96</v>
      </c>
      <c r="H17" s="48">
        <v>1056</v>
      </c>
      <c r="I17" s="48">
        <v>3584</v>
      </c>
      <c r="J17" s="49">
        <f t="shared" si="1"/>
        <v>4640</v>
      </c>
      <c r="K17" s="48">
        <v>0</v>
      </c>
      <c r="L17" s="48">
        <v>66</v>
      </c>
      <c r="M17" s="48">
        <v>224</v>
      </c>
      <c r="N17" s="50">
        <f t="shared" si="2"/>
        <v>290</v>
      </c>
      <c r="O17" s="51">
        <f t="shared" si="3"/>
        <v>9.4</v>
      </c>
      <c r="P17" s="51">
        <f t="shared" si="4"/>
        <v>9.4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2</v>
      </c>
      <c r="D18" s="48">
        <v>17</v>
      </c>
      <c r="E18" s="48">
        <v>107</v>
      </c>
      <c r="F18" s="48">
        <v>244</v>
      </c>
      <c r="G18" s="49">
        <f t="shared" si="0"/>
        <v>351</v>
      </c>
      <c r="H18" s="48">
        <v>1872</v>
      </c>
      <c r="I18" s="48">
        <v>4032</v>
      </c>
      <c r="J18" s="49">
        <f t="shared" si="1"/>
        <v>5904</v>
      </c>
      <c r="K18" s="57"/>
      <c r="L18" s="48">
        <v>117</v>
      </c>
      <c r="M18" s="48">
        <v>252</v>
      </c>
      <c r="N18" s="50">
        <f t="shared" si="2"/>
        <v>369</v>
      </c>
      <c r="O18" s="51">
        <f t="shared" si="3"/>
        <v>11.9</v>
      </c>
      <c r="P18" s="51">
        <f t="shared" si="4"/>
        <v>11.9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333</v>
      </c>
      <c r="D20" s="49">
        <f t="shared" si="5"/>
        <v>617</v>
      </c>
      <c r="E20" s="49">
        <f t="shared" si="5"/>
        <v>2231</v>
      </c>
      <c r="F20" s="49">
        <f t="shared" si="5"/>
        <v>6590</v>
      </c>
      <c r="G20" s="49">
        <f t="shared" si="5"/>
        <v>8821</v>
      </c>
      <c r="H20" s="49">
        <f t="shared" si="5"/>
        <v>117493</v>
      </c>
      <c r="I20" s="49">
        <f t="shared" si="5"/>
        <v>332083</v>
      </c>
      <c r="J20" s="49">
        <f t="shared" si="5"/>
        <v>449576</v>
      </c>
      <c r="K20" s="49">
        <f t="shared" si="5"/>
        <v>202916</v>
      </c>
      <c r="L20" s="49">
        <f t="shared" si="5"/>
        <v>5968</v>
      </c>
      <c r="M20" s="49">
        <f t="shared" si="5"/>
        <v>17200</v>
      </c>
      <c r="N20" s="50">
        <f t="shared" si="5"/>
        <v>23168</v>
      </c>
      <c r="O20" s="66">
        <f t="shared" si="5"/>
        <v>747.39999999999986</v>
      </c>
      <c r="P20" s="66">
        <f t="shared" si="5"/>
        <v>906.4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F33" sqref="F33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143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144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145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146</v>
      </c>
      <c r="D6" s="142"/>
      <c r="E6" s="142"/>
      <c r="G6" s="16" t="s">
        <v>10</v>
      </c>
      <c r="H6" s="17"/>
      <c r="I6" s="18">
        <v>15556</v>
      </c>
      <c r="J6" s="18">
        <v>5964</v>
      </c>
      <c r="K6" s="19">
        <f>SUM(I6:J6)</f>
        <v>21520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323</v>
      </c>
      <c r="D13" s="48">
        <v>2676</v>
      </c>
      <c r="E13" s="48">
        <v>41862</v>
      </c>
      <c r="F13" s="48">
        <v>15017</v>
      </c>
      <c r="G13" s="49">
        <f t="shared" ref="G13:G19" si="0">SUM(E13:F13)</f>
        <v>56879</v>
      </c>
      <c r="H13" s="48">
        <v>2106632</v>
      </c>
      <c r="I13" s="48">
        <v>757604</v>
      </c>
      <c r="J13" s="49">
        <f t="shared" ref="J13:J19" si="1">SUM(H13:I13)</f>
        <v>2864236</v>
      </c>
      <c r="K13" s="48">
        <v>119440</v>
      </c>
      <c r="L13" s="48">
        <v>120498</v>
      </c>
      <c r="M13" s="48">
        <v>43721</v>
      </c>
      <c r="N13" s="50">
        <f t="shared" ref="N13:N19" si="2">SUM(L13:M13)</f>
        <v>164219</v>
      </c>
      <c r="O13" s="51">
        <f t="shared" ref="O13:O19" si="3">ROUND(N13/31,1)</f>
        <v>5297.4</v>
      </c>
      <c r="P13" s="51">
        <f t="shared" ref="P13:P19" si="4">ROUND(J13/496,1)</f>
        <v>5774.7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209</v>
      </c>
      <c r="D14" s="48">
        <v>910</v>
      </c>
      <c r="E14" s="48">
        <v>12982</v>
      </c>
      <c r="F14" s="48">
        <v>4396</v>
      </c>
      <c r="G14" s="49">
        <f t="shared" si="0"/>
        <v>17378</v>
      </c>
      <c r="H14" s="48">
        <v>725108</v>
      </c>
      <c r="I14" s="48">
        <v>232736</v>
      </c>
      <c r="J14" s="49">
        <f t="shared" si="1"/>
        <v>957844</v>
      </c>
      <c r="K14" s="48">
        <v>919652</v>
      </c>
      <c r="L14" s="48">
        <v>40145</v>
      </c>
      <c r="M14" s="48">
        <v>13418</v>
      </c>
      <c r="N14" s="50">
        <f t="shared" si="2"/>
        <v>53563</v>
      </c>
      <c r="O14" s="51">
        <f t="shared" si="3"/>
        <v>1727.8</v>
      </c>
      <c r="P14" s="51">
        <f t="shared" si="4"/>
        <v>1931.1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156</v>
      </c>
      <c r="D15" s="48">
        <v>481</v>
      </c>
      <c r="E15" s="48">
        <v>3198</v>
      </c>
      <c r="F15" s="48">
        <v>2492</v>
      </c>
      <c r="G15" s="49">
        <f t="shared" si="0"/>
        <v>5690</v>
      </c>
      <c r="H15" s="48">
        <v>188671</v>
      </c>
      <c r="I15" s="48">
        <v>128442</v>
      </c>
      <c r="J15" s="49">
        <f t="shared" si="1"/>
        <v>317113</v>
      </c>
      <c r="K15" s="48">
        <v>316105</v>
      </c>
      <c r="L15" s="48">
        <v>8001</v>
      </c>
      <c r="M15" s="48">
        <v>5553</v>
      </c>
      <c r="N15" s="50">
        <f t="shared" si="2"/>
        <v>13554</v>
      </c>
      <c r="O15" s="51">
        <f t="shared" si="3"/>
        <v>437.2</v>
      </c>
      <c r="P15" s="51">
        <f t="shared" si="4"/>
        <v>639.29999999999995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101</v>
      </c>
      <c r="D16" s="48">
        <v>687</v>
      </c>
      <c r="E16" s="48">
        <v>8770</v>
      </c>
      <c r="F16" s="48">
        <v>2961</v>
      </c>
      <c r="G16" s="49">
        <f t="shared" si="0"/>
        <v>11731</v>
      </c>
      <c r="H16" s="48">
        <v>405444</v>
      </c>
      <c r="I16" s="48">
        <v>135856</v>
      </c>
      <c r="J16" s="49">
        <f t="shared" si="1"/>
        <v>541300</v>
      </c>
      <c r="K16" s="48">
        <v>537508</v>
      </c>
      <c r="L16" s="48">
        <v>16748</v>
      </c>
      <c r="M16" s="48">
        <v>5742</v>
      </c>
      <c r="N16" s="50">
        <f t="shared" si="2"/>
        <v>22490</v>
      </c>
      <c r="O16" s="51">
        <f t="shared" si="3"/>
        <v>725.5</v>
      </c>
      <c r="P16" s="51">
        <f t="shared" si="4"/>
        <v>1091.3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25</v>
      </c>
      <c r="D17" s="48">
        <v>424</v>
      </c>
      <c r="E17" s="48">
        <v>6493</v>
      </c>
      <c r="F17" s="48">
        <v>2303</v>
      </c>
      <c r="G17" s="49">
        <f t="shared" si="0"/>
        <v>8796</v>
      </c>
      <c r="H17" s="48">
        <v>353216</v>
      </c>
      <c r="I17" s="48">
        <v>124288</v>
      </c>
      <c r="J17" s="49">
        <f t="shared" si="1"/>
        <v>477504</v>
      </c>
      <c r="K17" s="48">
        <v>3904</v>
      </c>
      <c r="L17" s="48">
        <v>20282</v>
      </c>
      <c r="M17" s="48">
        <v>7160</v>
      </c>
      <c r="N17" s="50">
        <f t="shared" si="2"/>
        <v>27442</v>
      </c>
      <c r="O17" s="51">
        <f t="shared" si="3"/>
        <v>885.2</v>
      </c>
      <c r="P17" s="51">
        <f t="shared" si="4"/>
        <v>962.7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</v>
      </c>
      <c r="D18" s="48">
        <v>12</v>
      </c>
      <c r="E18" s="48">
        <v>176</v>
      </c>
      <c r="F18" s="48">
        <v>65</v>
      </c>
      <c r="G18" s="49">
        <f t="shared" si="0"/>
        <v>241</v>
      </c>
      <c r="H18" s="48">
        <v>8448</v>
      </c>
      <c r="I18" s="48">
        <v>3120</v>
      </c>
      <c r="J18" s="49">
        <f t="shared" si="1"/>
        <v>11568</v>
      </c>
      <c r="K18" s="57"/>
      <c r="L18" s="48">
        <v>528</v>
      </c>
      <c r="M18" s="48">
        <v>195</v>
      </c>
      <c r="N18" s="50">
        <f t="shared" si="2"/>
        <v>723</v>
      </c>
      <c r="O18" s="51">
        <f t="shared" si="3"/>
        <v>23.3</v>
      </c>
      <c r="P18" s="51">
        <f t="shared" si="4"/>
        <v>23.3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0</v>
      </c>
      <c r="D19" s="60">
        <v>0</v>
      </c>
      <c r="E19" s="60">
        <v>0</v>
      </c>
      <c r="F19" s="60">
        <v>0</v>
      </c>
      <c r="G19" s="61">
        <f t="shared" si="0"/>
        <v>0</v>
      </c>
      <c r="H19" s="60">
        <v>0</v>
      </c>
      <c r="I19" s="60">
        <v>0</v>
      </c>
      <c r="J19" s="61">
        <f t="shared" si="1"/>
        <v>0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815</v>
      </c>
      <c r="D20" s="49">
        <f t="shared" si="5"/>
        <v>5190</v>
      </c>
      <c r="E20" s="49">
        <f t="shared" si="5"/>
        <v>73481</v>
      </c>
      <c r="F20" s="49">
        <f t="shared" si="5"/>
        <v>27234</v>
      </c>
      <c r="G20" s="49">
        <f t="shared" si="5"/>
        <v>100715</v>
      </c>
      <c r="H20" s="49">
        <f t="shared" si="5"/>
        <v>3787519</v>
      </c>
      <c r="I20" s="49">
        <f t="shared" si="5"/>
        <v>1382046</v>
      </c>
      <c r="J20" s="49">
        <f t="shared" si="5"/>
        <v>5169565</v>
      </c>
      <c r="K20" s="49">
        <f t="shared" si="5"/>
        <v>1896609</v>
      </c>
      <c r="L20" s="49">
        <f t="shared" si="5"/>
        <v>206202</v>
      </c>
      <c r="M20" s="49">
        <f t="shared" si="5"/>
        <v>75789</v>
      </c>
      <c r="N20" s="50">
        <f t="shared" si="5"/>
        <v>281991</v>
      </c>
      <c r="O20" s="66">
        <f t="shared" si="5"/>
        <v>9096.4</v>
      </c>
      <c r="P20" s="66">
        <f t="shared" si="5"/>
        <v>10422.399999999998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67"/>
  <sheetViews>
    <sheetView showGridLines="0" workbookViewId="0">
      <selection activeCell="I43" sqref="I43"/>
    </sheetView>
  </sheetViews>
  <sheetFormatPr defaultColWidth="13.85546875" defaultRowHeight="11.65" customHeight="1" x14ac:dyDescent="0.2"/>
  <cols>
    <col min="1" max="1" width="5.140625" style="2" customWidth="1"/>
    <col min="2" max="2" width="19.28515625" style="2" customWidth="1"/>
    <col min="3" max="4" width="9.5703125" style="3" customWidth="1"/>
    <col min="5" max="7" width="10.42578125" style="3" customWidth="1"/>
    <col min="8" max="14" width="9.5703125" style="3" customWidth="1"/>
    <col min="15" max="16" width="7.5703125" style="3" customWidth="1"/>
    <col min="17" max="19" width="7.28515625" style="3" customWidth="1"/>
    <col min="20" max="16384" width="13.85546875" style="2"/>
  </cols>
  <sheetData>
    <row r="1" spans="1:23" ht="11.65" customHeight="1" x14ac:dyDescent="0.2">
      <c r="A1" s="1" t="s">
        <v>149</v>
      </c>
      <c r="P1" s="4"/>
    </row>
    <row r="2" spans="1:23" ht="11.65" customHeight="1" x14ac:dyDescent="0.2">
      <c r="A2" s="1" t="s">
        <v>79</v>
      </c>
      <c r="B2" s="5"/>
      <c r="P2" s="4"/>
    </row>
    <row r="3" spans="1:23" ht="11.65" customHeight="1" x14ac:dyDescent="0.2">
      <c r="S3" s="6"/>
    </row>
    <row r="4" spans="1:23" ht="11.65" customHeight="1" x14ac:dyDescent="0.2">
      <c r="A4" s="140" t="s">
        <v>1</v>
      </c>
      <c r="B4" s="140"/>
      <c r="C4" s="141" t="s">
        <v>80</v>
      </c>
      <c r="D4" s="141"/>
      <c r="E4" s="141"/>
      <c r="G4" s="7"/>
      <c r="H4" s="8"/>
      <c r="I4" s="9" t="s">
        <v>3</v>
      </c>
      <c r="J4" s="9" t="s">
        <v>4</v>
      </c>
      <c r="K4" s="10"/>
      <c r="N4" s="11"/>
      <c r="S4" s="2"/>
    </row>
    <row r="5" spans="1:23" ht="11.65" customHeight="1" x14ac:dyDescent="0.2">
      <c r="A5" s="140" t="s">
        <v>5</v>
      </c>
      <c r="B5" s="140"/>
      <c r="C5" s="142" t="s">
        <v>81</v>
      </c>
      <c r="D5" s="142"/>
      <c r="E5" s="142"/>
      <c r="G5" s="12" t="s">
        <v>6</v>
      </c>
      <c r="H5" s="13"/>
      <c r="I5" s="14" t="s">
        <v>7</v>
      </c>
      <c r="J5" s="14" t="s">
        <v>7</v>
      </c>
      <c r="K5" s="15" t="s">
        <v>8</v>
      </c>
      <c r="M5" s="11"/>
      <c r="S5" s="2"/>
    </row>
    <row r="6" spans="1:23" ht="11.65" customHeight="1" x14ac:dyDescent="0.2">
      <c r="A6" s="140" t="s">
        <v>9</v>
      </c>
      <c r="B6" s="140"/>
      <c r="C6" s="142" t="s">
        <v>82</v>
      </c>
      <c r="D6" s="142"/>
      <c r="E6" s="142"/>
      <c r="G6" s="16" t="s">
        <v>10</v>
      </c>
      <c r="H6" s="17"/>
      <c r="I6" s="18">
        <v>6836</v>
      </c>
      <c r="J6" s="18">
        <v>13289</v>
      </c>
      <c r="K6" s="19">
        <f>SUM(I6:J6)</f>
        <v>20125</v>
      </c>
      <c r="R6" s="2"/>
      <c r="S6" s="2"/>
    </row>
    <row r="7" spans="1:23" ht="11.65" customHeight="1" x14ac:dyDescent="0.2">
      <c r="A7" s="5"/>
      <c r="B7" s="20"/>
      <c r="C7" s="21"/>
      <c r="D7" s="22"/>
      <c r="E7" s="22"/>
      <c r="G7" s="23"/>
      <c r="H7" s="13"/>
      <c r="I7" s="24"/>
      <c r="J7" s="24"/>
      <c r="K7" s="25"/>
      <c r="R7" s="2"/>
      <c r="S7" s="2"/>
    </row>
    <row r="8" spans="1:23" ht="11.65" customHeight="1" x14ac:dyDescent="0.2">
      <c r="C8" s="26"/>
      <c r="D8" s="13"/>
      <c r="K8" s="27"/>
      <c r="P8" s="2"/>
      <c r="Q8" s="2"/>
      <c r="R8" s="2"/>
      <c r="S8" s="2"/>
    </row>
    <row r="9" spans="1:23" ht="11.65" customHeight="1" x14ac:dyDescent="0.2">
      <c r="A9" s="28"/>
      <c r="B9" s="29"/>
      <c r="C9" s="30"/>
      <c r="D9" s="30"/>
      <c r="E9" s="30"/>
      <c r="F9" s="30"/>
      <c r="G9" s="30"/>
      <c r="H9" s="30"/>
      <c r="I9" s="30"/>
      <c r="J9" s="30"/>
      <c r="K9" s="31" t="s">
        <v>11</v>
      </c>
      <c r="L9" s="32"/>
      <c r="M9" s="33"/>
      <c r="N9" s="33"/>
      <c r="O9" s="30"/>
      <c r="P9" s="34"/>
      <c r="Q9" s="2"/>
      <c r="R9" s="2"/>
      <c r="S9" s="2"/>
    </row>
    <row r="10" spans="1:23" ht="11.65" customHeight="1" x14ac:dyDescent="0.2">
      <c r="A10" s="35"/>
      <c r="B10" s="36"/>
      <c r="C10" s="14" t="s">
        <v>12</v>
      </c>
      <c r="D10" s="14" t="s">
        <v>12</v>
      </c>
      <c r="E10" s="139" t="s">
        <v>13</v>
      </c>
      <c r="F10" s="139"/>
      <c r="G10" s="139"/>
      <c r="H10" s="37" t="s">
        <v>14</v>
      </c>
      <c r="I10" s="38"/>
      <c r="J10" s="38"/>
      <c r="K10" s="14" t="s">
        <v>15</v>
      </c>
      <c r="L10" s="139" t="s">
        <v>16</v>
      </c>
      <c r="M10" s="139"/>
      <c r="N10" s="139"/>
      <c r="O10" s="13"/>
      <c r="P10" s="39"/>
      <c r="Q10" s="2"/>
      <c r="R10" s="2"/>
      <c r="S10" s="2"/>
    </row>
    <row r="11" spans="1:23" ht="11.65" customHeight="1" x14ac:dyDescent="0.2">
      <c r="A11" s="40" t="s">
        <v>17</v>
      </c>
      <c r="B11" s="36"/>
      <c r="C11" s="14" t="s">
        <v>18</v>
      </c>
      <c r="D11" s="14" t="s">
        <v>19</v>
      </c>
      <c r="E11" s="14" t="s">
        <v>3</v>
      </c>
      <c r="F11" s="14" t="s">
        <v>4</v>
      </c>
      <c r="G11" s="13"/>
      <c r="H11" s="14" t="s">
        <v>3</v>
      </c>
      <c r="I11" s="14" t="s">
        <v>4</v>
      </c>
      <c r="J11" s="13"/>
      <c r="K11" s="14" t="s">
        <v>20</v>
      </c>
      <c r="L11" s="14" t="s">
        <v>3</v>
      </c>
      <c r="M11" s="14" t="s">
        <v>4</v>
      </c>
      <c r="N11" s="13"/>
      <c r="O11" s="13"/>
      <c r="P11" s="39"/>
      <c r="Q11" s="2"/>
      <c r="R11" s="2"/>
      <c r="S11" s="2"/>
      <c r="V11" s="4"/>
      <c r="W11" s="4"/>
    </row>
    <row r="12" spans="1:23" ht="11.65" customHeight="1" x14ac:dyDescent="0.2">
      <c r="A12" s="41" t="s">
        <v>21</v>
      </c>
      <c r="B12" s="42"/>
      <c r="C12" s="43" t="s">
        <v>22</v>
      </c>
      <c r="D12" s="43" t="s">
        <v>22</v>
      </c>
      <c r="E12" s="43" t="s">
        <v>7</v>
      </c>
      <c r="F12" s="43" t="s">
        <v>7</v>
      </c>
      <c r="G12" s="43" t="s">
        <v>8</v>
      </c>
      <c r="H12" s="43" t="s">
        <v>7</v>
      </c>
      <c r="I12" s="43" t="s">
        <v>7</v>
      </c>
      <c r="J12" s="43" t="s">
        <v>8</v>
      </c>
      <c r="K12" s="43" t="s">
        <v>23</v>
      </c>
      <c r="L12" s="43" t="s">
        <v>7</v>
      </c>
      <c r="M12" s="43" t="s">
        <v>7</v>
      </c>
      <c r="N12" s="44" t="s">
        <v>8</v>
      </c>
      <c r="O12" s="44" t="s">
        <v>24</v>
      </c>
      <c r="P12" s="45" t="s">
        <v>25</v>
      </c>
      <c r="Q12" s="2"/>
      <c r="R12" s="2"/>
      <c r="S12" s="2"/>
      <c r="V12" s="4"/>
      <c r="W12" s="4"/>
    </row>
    <row r="13" spans="1:23" s="53" customFormat="1" ht="28.15" customHeight="1" x14ac:dyDescent="0.25">
      <c r="A13" s="46" t="s">
        <v>26</v>
      </c>
      <c r="B13" s="47" t="s">
        <v>27</v>
      </c>
      <c r="C13" s="48">
        <v>305</v>
      </c>
      <c r="D13" s="48">
        <v>2304</v>
      </c>
      <c r="E13" s="48">
        <v>18505</v>
      </c>
      <c r="F13" s="48">
        <v>25462</v>
      </c>
      <c r="G13" s="49">
        <f t="shared" ref="G13:G19" si="0">SUM(E13:F13)</f>
        <v>43967</v>
      </c>
      <c r="H13" s="48">
        <v>1065458</v>
      </c>
      <c r="I13" s="48">
        <v>1394114</v>
      </c>
      <c r="J13" s="49">
        <f t="shared" ref="J13:J19" si="1">SUM(H13:I13)</f>
        <v>2459572</v>
      </c>
      <c r="K13" s="48">
        <v>175936</v>
      </c>
      <c r="L13" s="48">
        <v>63210</v>
      </c>
      <c r="M13" s="48">
        <v>83177</v>
      </c>
      <c r="N13" s="50">
        <f t="shared" ref="N13:N19" si="2">SUM(L13:M13)</f>
        <v>146387</v>
      </c>
      <c r="O13" s="51">
        <f t="shared" ref="O13:O19" si="3">ROUND(N13/31,1)</f>
        <v>4722.2</v>
      </c>
      <c r="P13" s="51">
        <f t="shared" ref="P13:P19" si="4">ROUND(J13/496,1)</f>
        <v>4958.8</v>
      </c>
      <c r="Q13" s="52"/>
      <c r="R13" s="52"/>
      <c r="S13" s="52"/>
      <c r="V13" s="54"/>
      <c r="W13" s="54"/>
    </row>
    <row r="14" spans="1:23" s="53" customFormat="1" ht="28.15" customHeight="1" x14ac:dyDescent="0.25">
      <c r="A14" s="46" t="s">
        <v>28</v>
      </c>
      <c r="B14" s="55" t="s">
        <v>29</v>
      </c>
      <c r="C14" s="48">
        <v>193</v>
      </c>
      <c r="D14" s="48">
        <v>990</v>
      </c>
      <c r="E14" s="48">
        <v>5099</v>
      </c>
      <c r="F14" s="48">
        <v>9999</v>
      </c>
      <c r="G14" s="49">
        <f t="shared" si="0"/>
        <v>15098</v>
      </c>
      <c r="H14" s="48">
        <v>260682</v>
      </c>
      <c r="I14" s="48">
        <v>513738</v>
      </c>
      <c r="J14" s="49">
        <f t="shared" si="1"/>
        <v>774420</v>
      </c>
      <c r="K14" s="48">
        <v>706818</v>
      </c>
      <c r="L14" s="48">
        <v>16330</v>
      </c>
      <c r="M14" s="48">
        <v>31876</v>
      </c>
      <c r="N14" s="50">
        <f t="shared" si="2"/>
        <v>48206</v>
      </c>
      <c r="O14" s="51">
        <f t="shared" si="3"/>
        <v>1555</v>
      </c>
      <c r="P14" s="51">
        <f t="shared" si="4"/>
        <v>1561.3</v>
      </c>
      <c r="Q14" s="52"/>
      <c r="R14" s="52"/>
      <c r="S14" s="52"/>
      <c r="V14" s="54"/>
      <c r="W14" s="54"/>
    </row>
    <row r="15" spans="1:23" s="53" customFormat="1" ht="28.15" customHeight="1" x14ac:dyDescent="0.25">
      <c r="A15" s="46" t="s">
        <v>30</v>
      </c>
      <c r="B15" s="55" t="s">
        <v>31</v>
      </c>
      <c r="C15" s="48">
        <v>285</v>
      </c>
      <c r="D15" s="48">
        <v>675</v>
      </c>
      <c r="E15" s="48">
        <v>1054</v>
      </c>
      <c r="F15" s="48">
        <v>5727</v>
      </c>
      <c r="G15" s="49">
        <f t="shared" si="0"/>
        <v>6781</v>
      </c>
      <c r="H15" s="48">
        <v>57051</v>
      </c>
      <c r="I15" s="48">
        <v>261027</v>
      </c>
      <c r="J15" s="49">
        <f t="shared" si="1"/>
        <v>318078</v>
      </c>
      <c r="K15" s="48">
        <v>234596</v>
      </c>
      <c r="L15" s="48">
        <v>2842</v>
      </c>
      <c r="M15" s="48">
        <v>12254</v>
      </c>
      <c r="N15" s="50">
        <f t="shared" si="2"/>
        <v>15096</v>
      </c>
      <c r="O15" s="51">
        <f t="shared" si="3"/>
        <v>487</v>
      </c>
      <c r="P15" s="51">
        <f t="shared" si="4"/>
        <v>641.29999999999995</v>
      </c>
      <c r="Q15" s="52"/>
      <c r="R15" s="52"/>
      <c r="S15" s="52"/>
      <c r="V15" s="54"/>
      <c r="W15" s="54"/>
    </row>
    <row r="16" spans="1:23" s="53" customFormat="1" ht="28.15" customHeight="1" x14ac:dyDescent="0.25">
      <c r="A16" s="46" t="s">
        <v>32</v>
      </c>
      <c r="B16" s="47" t="s">
        <v>33</v>
      </c>
      <c r="C16" s="48">
        <v>133</v>
      </c>
      <c r="D16" s="48">
        <v>509</v>
      </c>
      <c r="E16" s="48">
        <v>3611</v>
      </c>
      <c r="F16" s="48">
        <v>6534</v>
      </c>
      <c r="G16" s="49">
        <f t="shared" si="0"/>
        <v>10145</v>
      </c>
      <c r="H16" s="48">
        <v>285863</v>
      </c>
      <c r="I16" s="48">
        <v>513837</v>
      </c>
      <c r="J16" s="49">
        <f t="shared" si="1"/>
        <v>799700</v>
      </c>
      <c r="K16" s="48">
        <v>750442</v>
      </c>
      <c r="L16" s="48">
        <v>12677</v>
      </c>
      <c r="M16" s="48">
        <v>23183</v>
      </c>
      <c r="N16" s="50">
        <f t="shared" si="2"/>
        <v>35860</v>
      </c>
      <c r="O16" s="51">
        <f t="shared" si="3"/>
        <v>1156.8</v>
      </c>
      <c r="P16" s="51">
        <f t="shared" si="4"/>
        <v>1612.3</v>
      </c>
      <c r="Q16" s="52"/>
      <c r="R16" s="52"/>
      <c r="S16" s="52"/>
      <c r="V16" s="54"/>
      <c r="W16" s="54"/>
    </row>
    <row r="17" spans="1:23" s="53" customFormat="1" ht="28.15" customHeight="1" x14ac:dyDescent="0.25">
      <c r="A17" s="46" t="s">
        <v>34</v>
      </c>
      <c r="B17" s="55" t="s">
        <v>35</v>
      </c>
      <c r="C17" s="48">
        <v>50</v>
      </c>
      <c r="D17" s="48">
        <v>695</v>
      </c>
      <c r="E17" s="48">
        <v>2652</v>
      </c>
      <c r="F17" s="48">
        <v>6482</v>
      </c>
      <c r="G17" s="49">
        <f t="shared" si="0"/>
        <v>9134</v>
      </c>
      <c r="H17" s="48">
        <v>187614</v>
      </c>
      <c r="I17" s="48">
        <v>359105</v>
      </c>
      <c r="J17" s="49">
        <f t="shared" si="1"/>
        <v>546719</v>
      </c>
      <c r="K17" s="48">
        <v>0</v>
      </c>
      <c r="L17" s="48">
        <v>9782</v>
      </c>
      <c r="M17" s="48">
        <v>19372</v>
      </c>
      <c r="N17" s="50">
        <f t="shared" si="2"/>
        <v>29154</v>
      </c>
      <c r="O17" s="51">
        <f t="shared" si="3"/>
        <v>940.5</v>
      </c>
      <c r="P17" s="51">
        <f t="shared" si="4"/>
        <v>1102.3</v>
      </c>
      <c r="Q17" s="52"/>
      <c r="R17" s="52"/>
      <c r="S17" s="52"/>
      <c r="V17" s="54"/>
      <c r="W17" s="54"/>
    </row>
    <row r="18" spans="1:23" s="53" customFormat="1" ht="28.15" customHeight="1" x14ac:dyDescent="0.25">
      <c r="A18" s="56">
        <v>1.6</v>
      </c>
      <c r="B18" s="47" t="s">
        <v>36</v>
      </c>
      <c r="C18" s="48">
        <v>10</v>
      </c>
      <c r="D18" s="48">
        <v>45</v>
      </c>
      <c r="E18" s="48">
        <v>150</v>
      </c>
      <c r="F18" s="48">
        <v>860</v>
      </c>
      <c r="G18" s="49">
        <f t="shared" si="0"/>
        <v>1010</v>
      </c>
      <c r="H18" s="48">
        <v>3915</v>
      </c>
      <c r="I18" s="48">
        <v>14766</v>
      </c>
      <c r="J18" s="49">
        <f t="shared" si="1"/>
        <v>18681</v>
      </c>
      <c r="K18" s="57"/>
      <c r="L18" s="48">
        <v>247</v>
      </c>
      <c r="M18" s="48">
        <v>935</v>
      </c>
      <c r="N18" s="50">
        <f t="shared" si="2"/>
        <v>1182</v>
      </c>
      <c r="O18" s="51">
        <f t="shared" si="3"/>
        <v>38.1</v>
      </c>
      <c r="P18" s="51">
        <f t="shared" si="4"/>
        <v>37.700000000000003</v>
      </c>
      <c r="Q18" s="52"/>
      <c r="R18" s="52"/>
      <c r="S18" s="52"/>
      <c r="V18" s="54"/>
      <c r="W18" s="54"/>
    </row>
    <row r="19" spans="1:23" s="53" customFormat="1" ht="28.15" customHeight="1" x14ac:dyDescent="0.25">
      <c r="A19" s="58">
        <v>1.7</v>
      </c>
      <c r="B19" s="59" t="s">
        <v>37</v>
      </c>
      <c r="C19" s="60">
        <v>4</v>
      </c>
      <c r="D19" s="60">
        <v>4</v>
      </c>
      <c r="E19" s="60">
        <v>11</v>
      </c>
      <c r="F19" s="60">
        <v>22</v>
      </c>
      <c r="G19" s="61">
        <f t="shared" si="0"/>
        <v>33</v>
      </c>
      <c r="H19" s="60">
        <v>45</v>
      </c>
      <c r="I19" s="60">
        <v>80</v>
      </c>
      <c r="J19" s="61">
        <f t="shared" si="1"/>
        <v>125</v>
      </c>
      <c r="K19" s="62"/>
      <c r="L19" s="60">
        <v>0</v>
      </c>
      <c r="M19" s="60">
        <v>0</v>
      </c>
      <c r="N19" s="63">
        <f t="shared" si="2"/>
        <v>0</v>
      </c>
      <c r="O19" s="64">
        <f t="shared" si="3"/>
        <v>0</v>
      </c>
      <c r="P19" s="64">
        <f t="shared" si="4"/>
        <v>0.3</v>
      </c>
      <c r="Q19" s="52"/>
      <c r="R19" s="52"/>
      <c r="S19" s="52"/>
      <c r="V19" s="54"/>
      <c r="W19" s="54"/>
    </row>
    <row r="20" spans="1:23" s="53" customFormat="1" ht="28.15" customHeight="1" x14ac:dyDescent="0.25">
      <c r="A20" s="46" t="s">
        <v>38</v>
      </c>
      <c r="B20" s="65" t="s">
        <v>8</v>
      </c>
      <c r="C20" s="49">
        <f t="shared" ref="C20:P20" si="5">SUM(C13:C19)</f>
        <v>980</v>
      </c>
      <c r="D20" s="49">
        <f t="shared" si="5"/>
        <v>5222</v>
      </c>
      <c r="E20" s="49">
        <f t="shared" si="5"/>
        <v>31082</v>
      </c>
      <c r="F20" s="49">
        <f t="shared" si="5"/>
        <v>55086</v>
      </c>
      <c r="G20" s="49">
        <f t="shared" si="5"/>
        <v>86168</v>
      </c>
      <c r="H20" s="49">
        <f t="shared" si="5"/>
        <v>1860628</v>
      </c>
      <c r="I20" s="49">
        <f t="shared" si="5"/>
        <v>3056667</v>
      </c>
      <c r="J20" s="49">
        <f t="shared" si="5"/>
        <v>4917295</v>
      </c>
      <c r="K20" s="49">
        <f t="shared" si="5"/>
        <v>1867792</v>
      </c>
      <c r="L20" s="49">
        <f t="shared" si="5"/>
        <v>105088</v>
      </c>
      <c r="M20" s="49">
        <f t="shared" si="5"/>
        <v>170797</v>
      </c>
      <c r="N20" s="50">
        <f t="shared" si="5"/>
        <v>275885</v>
      </c>
      <c r="O20" s="66">
        <f t="shared" si="5"/>
        <v>8899.6</v>
      </c>
      <c r="P20" s="66">
        <f t="shared" si="5"/>
        <v>9914</v>
      </c>
      <c r="Q20" s="52"/>
      <c r="R20" s="52"/>
      <c r="S20" s="52"/>
      <c r="V20" s="54"/>
      <c r="W20" s="54"/>
    </row>
    <row r="21" spans="1:23" ht="11.65" customHeight="1" x14ac:dyDescent="0.2">
      <c r="A21" s="6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S21" s="2"/>
    </row>
    <row r="22" spans="1:23" ht="11.65" customHeight="1" x14ac:dyDescent="0.2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3" ht="11.65" customHeight="1" x14ac:dyDescent="0.2">
      <c r="A23" s="67"/>
      <c r="B23" s="5"/>
      <c r="C23" s="71"/>
      <c r="D23" s="71"/>
      <c r="E23" s="72"/>
      <c r="F23" s="71"/>
      <c r="G23" s="71"/>
      <c r="H23" s="72"/>
      <c r="I23" s="71"/>
      <c r="J23" s="71"/>
      <c r="K23" s="71"/>
      <c r="L23" s="72"/>
      <c r="M23" s="72"/>
    </row>
    <row r="24" spans="1:23" ht="11.65" customHeight="1" x14ac:dyDescent="0.2">
      <c r="A24" s="67"/>
      <c r="B24" s="5"/>
      <c r="C24" s="71"/>
      <c r="D24" s="71"/>
      <c r="E24" s="72"/>
      <c r="F24" s="71"/>
      <c r="G24" s="71"/>
      <c r="H24" s="72"/>
      <c r="I24" s="71"/>
      <c r="J24" s="71"/>
      <c r="K24" s="71"/>
      <c r="L24" s="72"/>
      <c r="M24" s="72"/>
    </row>
    <row r="25" spans="1:23" ht="11.65" customHeight="1" x14ac:dyDescent="0.2">
      <c r="A25" s="67"/>
      <c r="B25" s="5"/>
      <c r="C25" s="71"/>
      <c r="D25" s="71"/>
      <c r="E25" s="72"/>
      <c r="F25" s="71"/>
      <c r="G25" s="71"/>
      <c r="H25" s="72"/>
      <c r="I25" s="71"/>
      <c r="J25" s="71"/>
      <c r="K25" s="71"/>
      <c r="L25" s="72"/>
      <c r="M25" s="72"/>
    </row>
    <row r="26" spans="1:23" ht="11.65" customHeight="1" x14ac:dyDescent="0.2">
      <c r="A26" s="73"/>
      <c r="B26" s="5"/>
      <c r="C26" s="71"/>
      <c r="D26" s="71"/>
      <c r="E26" s="72"/>
      <c r="F26" s="71"/>
      <c r="G26" s="71"/>
      <c r="H26" s="72"/>
      <c r="I26" s="71"/>
      <c r="J26" s="71"/>
      <c r="K26" s="71"/>
      <c r="L26" s="72"/>
      <c r="M26" s="72"/>
    </row>
    <row r="27" spans="1:23" ht="11.65" customHeight="1" x14ac:dyDescent="0.2">
      <c r="A27" s="73"/>
      <c r="B27" s="5"/>
      <c r="C27" s="71"/>
      <c r="D27" s="71"/>
      <c r="E27" s="72"/>
      <c r="F27" s="71"/>
      <c r="G27" s="71"/>
      <c r="H27" s="72"/>
      <c r="I27" s="71"/>
      <c r="J27" s="71"/>
      <c r="K27" s="71"/>
      <c r="L27" s="72"/>
      <c r="M27" s="72"/>
    </row>
    <row r="28" spans="1:23" ht="11.65" customHeight="1" x14ac:dyDescent="0.2">
      <c r="A28" s="73"/>
      <c r="B28" s="5"/>
      <c r="C28" s="71"/>
      <c r="D28" s="71"/>
      <c r="E28" s="72"/>
      <c r="F28" s="71"/>
      <c r="G28" s="71"/>
      <c r="H28" s="72"/>
      <c r="I28" s="6"/>
      <c r="J28" s="71"/>
      <c r="K28" s="71"/>
      <c r="L28" s="72"/>
      <c r="M28" s="72"/>
    </row>
    <row r="29" spans="1:23" ht="11.65" customHeight="1" x14ac:dyDescent="0.2">
      <c r="A29" s="73"/>
      <c r="B29" s="5"/>
      <c r="C29" s="71"/>
      <c r="D29" s="71"/>
      <c r="E29" s="72"/>
      <c r="F29" s="71"/>
      <c r="G29" s="71"/>
      <c r="H29" s="72"/>
      <c r="I29" s="71"/>
      <c r="J29" s="71"/>
      <c r="K29" s="71"/>
      <c r="L29" s="72"/>
      <c r="M29" s="72"/>
    </row>
    <row r="30" spans="1:23" ht="11.65" customHeight="1" x14ac:dyDescent="0.2">
      <c r="A30" s="73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3" ht="11.65" customHeight="1" x14ac:dyDescent="0.2">
      <c r="A31" s="73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23" ht="11.65" customHeight="1" x14ac:dyDescent="0.2">
      <c r="A32" s="73"/>
      <c r="B32" s="5"/>
      <c r="C32" s="71"/>
      <c r="D32" s="71"/>
      <c r="E32" s="72"/>
      <c r="F32" s="71"/>
      <c r="G32" s="71"/>
      <c r="H32" s="72"/>
      <c r="I32" s="71"/>
      <c r="J32" s="71"/>
      <c r="K32" s="71"/>
      <c r="L32" s="72"/>
      <c r="M32" s="72"/>
    </row>
    <row r="33" spans="1:13" ht="11.65" customHeight="1" x14ac:dyDescent="0.2">
      <c r="A33" s="73"/>
      <c r="B33" s="5"/>
      <c r="C33" s="71"/>
      <c r="D33" s="71"/>
      <c r="E33" s="72"/>
      <c r="F33" s="71"/>
      <c r="G33" s="71"/>
      <c r="H33" s="72"/>
      <c r="I33" s="71"/>
      <c r="J33" s="71"/>
      <c r="K33" s="71"/>
      <c r="L33" s="72"/>
      <c r="M33" s="72"/>
    </row>
    <row r="34" spans="1:13" ht="11.65" customHeight="1" x14ac:dyDescent="0.2">
      <c r="A34" s="73"/>
      <c r="B34" s="5"/>
      <c r="C34" s="71"/>
      <c r="D34" s="71"/>
      <c r="E34" s="72"/>
      <c r="F34" s="71"/>
      <c r="G34" s="71"/>
      <c r="H34" s="72"/>
      <c r="I34" s="71"/>
      <c r="J34" s="71"/>
      <c r="K34" s="71"/>
      <c r="L34" s="72"/>
      <c r="M34" s="72"/>
    </row>
    <row r="35" spans="1:13" ht="11.65" customHeight="1" x14ac:dyDescent="0.2">
      <c r="A35" s="73"/>
      <c r="B35" s="5"/>
      <c r="C35" s="71"/>
      <c r="D35" s="71"/>
      <c r="E35" s="72"/>
      <c r="F35" s="71"/>
      <c r="G35" s="71"/>
      <c r="H35" s="72"/>
      <c r="I35" s="71"/>
      <c r="J35" s="71"/>
      <c r="K35" s="71"/>
      <c r="L35" s="72"/>
      <c r="M35" s="72"/>
    </row>
    <row r="36" spans="1:13" ht="11.65" customHeight="1" x14ac:dyDescent="0.2">
      <c r="A36" s="73"/>
      <c r="B36" s="5"/>
      <c r="C36" s="71"/>
      <c r="D36" s="71"/>
      <c r="E36" s="72"/>
      <c r="F36" s="71"/>
      <c r="G36" s="71"/>
      <c r="H36" s="72"/>
      <c r="I36" s="71"/>
      <c r="J36" s="71"/>
      <c r="K36" s="71"/>
      <c r="L36" s="72"/>
      <c r="M36" s="72"/>
    </row>
    <row r="37" spans="1:13" ht="11.65" customHeight="1" x14ac:dyDescent="0.2">
      <c r="A37" s="73"/>
      <c r="B37" s="5"/>
      <c r="C37" s="71"/>
      <c r="D37" s="71"/>
      <c r="E37" s="72"/>
      <c r="F37" s="71"/>
      <c r="G37" s="71"/>
      <c r="H37" s="72"/>
      <c r="I37" s="71"/>
      <c r="J37" s="71"/>
      <c r="K37" s="71"/>
      <c r="L37" s="72"/>
      <c r="M37" s="72"/>
    </row>
    <row r="38" spans="1:13" ht="11.65" customHeight="1" x14ac:dyDescent="0.2">
      <c r="A38" s="73"/>
      <c r="B38" s="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1.65" customHeight="1" x14ac:dyDescent="0.2">
      <c r="A39" s="7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  <row r="40" spans="1:13" ht="11.65" customHeight="1" x14ac:dyDescent="0.2">
      <c r="A40" s="73"/>
      <c r="B40" s="5"/>
      <c r="C40" s="71"/>
      <c r="D40" s="71"/>
      <c r="E40" s="72"/>
      <c r="F40" s="71"/>
      <c r="G40" s="71"/>
      <c r="H40" s="72"/>
      <c r="I40" s="71"/>
      <c r="J40" s="71"/>
      <c r="K40" s="71"/>
      <c r="L40" s="72"/>
      <c r="M40" s="72"/>
    </row>
    <row r="41" spans="1:13" ht="11.65" customHeight="1" x14ac:dyDescent="0.2">
      <c r="A41" s="73"/>
      <c r="B41" s="5"/>
      <c r="C41" s="71"/>
      <c r="D41" s="71"/>
      <c r="E41" s="72"/>
      <c r="F41" s="71"/>
      <c r="G41" s="71"/>
      <c r="H41" s="72"/>
      <c r="I41" s="71"/>
      <c r="J41" s="71"/>
      <c r="K41" s="71"/>
      <c r="L41" s="72"/>
      <c r="M41" s="72"/>
    </row>
    <row r="42" spans="1:13" ht="11.65" customHeight="1" x14ac:dyDescent="0.2">
      <c r="A42" s="73"/>
      <c r="B42" s="5"/>
      <c r="C42" s="71"/>
      <c r="D42" s="71"/>
      <c r="E42" s="72"/>
      <c r="F42" s="71"/>
      <c r="G42" s="71"/>
      <c r="H42" s="72"/>
      <c r="I42" s="71"/>
      <c r="J42" s="71"/>
      <c r="K42" s="71"/>
      <c r="L42" s="72"/>
      <c r="M42" s="72"/>
    </row>
    <row r="43" spans="1:13" ht="11.65" customHeight="1" x14ac:dyDescent="0.2">
      <c r="A43" s="73"/>
      <c r="B43" s="5"/>
      <c r="C43" s="71"/>
      <c r="D43" s="71"/>
      <c r="E43" s="72"/>
      <c r="F43" s="71"/>
      <c r="G43" s="71"/>
      <c r="H43" s="72"/>
      <c r="I43" s="71"/>
      <c r="J43" s="71"/>
      <c r="K43" s="71"/>
      <c r="L43" s="72"/>
      <c r="M43" s="72"/>
    </row>
    <row r="44" spans="1:13" ht="11.65" customHeight="1" x14ac:dyDescent="0.2">
      <c r="A44" s="73"/>
      <c r="B44" s="5"/>
      <c r="C44" s="71"/>
      <c r="D44" s="71"/>
      <c r="E44" s="72"/>
      <c r="F44" s="71"/>
      <c r="G44" s="71"/>
      <c r="H44" s="72"/>
      <c r="I44" s="71"/>
      <c r="J44" s="71"/>
      <c r="K44" s="71"/>
      <c r="L44" s="72"/>
      <c r="M44" s="72"/>
    </row>
    <row r="45" spans="1:13" ht="11.65" customHeight="1" x14ac:dyDescent="0.2">
      <c r="A45" s="73"/>
      <c r="B45" s="5"/>
      <c r="C45" s="71"/>
      <c r="D45" s="71"/>
      <c r="E45" s="72"/>
      <c r="F45" s="71"/>
      <c r="G45" s="71"/>
      <c r="H45" s="72"/>
      <c r="I45" s="71"/>
      <c r="J45" s="71"/>
      <c r="K45" s="71"/>
      <c r="L45" s="72"/>
      <c r="M45" s="72"/>
    </row>
    <row r="46" spans="1:13" ht="11.65" customHeight="1" x14ac:dyDescent="0.2">
      <c r="A46" s="73"/>
      <c r="B46" s="5"/>
      <c r="C46" s="71"/>
      <c r="D46" s="71"/>
      <c r="E46" s="72"/>
      <c r="F46" s="71"/>
      <c r="G46" s="71"/>
      <c r="H46" s="72"/>
      <c r="I46" s="71"/>
      <c r="J46" s="71"/>
      <c r="K46" s="71"/>
      <c r="L46" s="72"/>
      <c r="M46" s="72"/>
    </row>
    <row r="47" spans="1:13" ht="11.65" customHeight="1" x14ac:dyDescent="0.2">
      <c r="A47" s="73"/>
      <c r="B47" s="4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ht="11.65" customHeight="1" x14ac:dyDescent="0.2">
      <c r="A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2"/>
    </row>
    <row r="49" spans="1:13" ht="11.65" customHeight="1" x14ac:dyDescent="0.2">
      <c r="A49" s="73"/>
      <c r="B49" s="5"/>
      <c r="C49" s="71"/>
      <c r="D49" s="71"/>
      <c r="E49" s="72"/>
      <c r="F49" s="71"/>
      <c r="G49" s="71"/>
      <c r="H49" s="72"/>
      <c r="I49" s="71"/>
      <c r="J49" s="71"/>
      <c r="K49" s="71"/>
      <c r="L49" s="72"/>
      <c r="M49" s="72"/>
    </row>
    <row r="50" spans="1:13" ht="11.65" customHeight="1" x14ac:dyDescent="0.2">
      <c r="A50" s="73"/>
      <c r="B50" s="5"/>
      <c r="C50" s="71"/>
      <c r="D50" s="71"/>
      <c r="E50" s="72"/>
      <c r="F50" s="71"/>
      <c r="G50" s="71"/>
      <c r="H50" s="72"/>
      <c r="I50" s="71"/>
      <c r="J50" s="71"/>
      <c r="K50" s="71"/>
      <c r="L50" s="72"/>
      <c r="M50" s="72"/>
    </row>
    <row r="51" spans="1:13" ht="11.65" customHeight="1" x14ac:dyDescent="0.2">
      <c r="A51" s="73"/>
      <c r="B51" s="5"/>
      <c r="C51" s="71"/>
      <c r="D51" s="71"/>
      <c r="E51" s="72"/>
      <c r="F51" s="71"/>
      <c r="G51" s="71"/>
      <c r="H51" s="72"/>
      <c r="I51" s="71"/>
      <c r="J51" s="71"/>
      <c r="K51" s="71"/>
      <c r="L51" s="72"/>
      <c r="M51" s="72"/>
    </row>
    <row r="52" spans="1:13" ht="11.65" customHeight="1" x14ac:dyDescent="0.2">
      <c r="A52" s="73"/>
      <c r="B52" s="5"/>
      <c r="C52" s="71"/>
      <c r="D52" s="71"/>
      <c r="E52" s="72"/>
      <c r="F52" s="71"/>
      <c r="G52" s="71"/>
      <c r="H52" s="72"/>
      <c r="I52" s="71"/>
      <c r="J52" s="71"/>
      <c r="K52" s="71"/>
      <c r="L52" s="72"/>
      <c r="M52" s="72"/>
    </row>
    <row r="53" spans="1:13" ht="11.65" customHeight="1" x14ac:dyDescent="0.2">
      <c r="A53" s="73"/>
      <c r="B53" s="5"/>
      <c r="C53" s="71"/>
      <c r="D53" s="71"/>
      <c r="E53" s="72"/>
      <c r="F53" s="71"/>
      <c r="G53" s="71"/>
      <c r="H53" s="72"/>
      <c r="I53" s="71"/>
      <c r="J53" s="71"/>
      <c r="K53" s="71"/>
      <c r="L53" s="72"/>
      <c r="M53" s="72"/>
    </row>
    <row r="54" spans="1:13" ht="11.65" customHeight="1" x14ac:dyDescent="0.2">
      <c r="A54" s="73"/>
      <c r="B54" s="5"/>
      <c r="C54" s="71"/>
      <c r="D54" s="71"/>
      <c r="E54" s="72"/>
      <c r="F54" s="71"/>
      <c r="G54" s="71"/>
      <c r="H54" s="72"/>
      <c r="I54" s="71"/>
      <c r="J54" s="71"/>
      <c r="K54" s="71"/>
      <c r="L54" s="72"/>
      <c r="M54" s="72"/>
    </row>
    <row r="55" spans="1:13" ht="11.65" customHeight="1" x14ac:dyDescent="0.2">
      <c r="A55" s="73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ht="11.65" customHeight="1" x14ac:dyDescent="0.2">
      <c r="A56" s="73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2"/>
    </row>
    <row r="57" spans="1:13" ht="11.65" customHeight="1" x14ac:dyDescent="0.2">
      <c r="A57" s="73"/>
      <c r="B57" s="5"/>
      <c r="C57" s="71"/>
      <c r="D57" s="71"/>
      <c r="E57" s="72"/>
      <c r="F57" s="71"/>
      <c r="G57" s="71"/>
      <c r="H57" s="72"/>
      <c r="I57" s="71"/>
      <c r="J57" s="71"/>
      <c r="K57" s="71"/>
      <c r="L57" s="72"/>
      <c r="M57" s="72"/>
    </row>
    <row r="58" spans="1:13" ht="11.65" customHeight="1" x14ac:dyDescent="0.2">
      <c r="A58" s="73"/>
      <c r="B58" s="5"/>
      <c r="C58" s="71"/>
      <c r="D58" s="71"/>
      <c r="E58" s="72"/>
      <c r="F58" s="71"/>
      <c r="G58" s="71"/>
      <c r="H58" s="72"/>
      <c r="I58" s="71"/>
      <c r="J58" s="71"/>
      <c r="K58" s="71"/>
      <c r="L58" s="72"/>
      <c r="M58" s="72"/>
    </row>
    <row r="59" spans="1:13" ht="11.65" customHeight="1" x14ac:dyDescent="0.2">
      <c r="A59" s="73"/>
      <c r="B59" s="5"/>
      <c r="C59" s="71"/>
      <c r="D59" s="71"/>
      <c r="E59" s="72"/>
      <c r="F59" s="71"/>
      <c r="G59" s="71"/>
      <c r="H59" s="72"/>
      <c r="I59" s="6"/>
      <c r="J59" s="71"/>
      <c r="K59" s="71"/>
      <c r="L59" s="72"/>
      <c r="M59" s="72"/>
    </row>
    <row r="60" spans="1:13" ht="11.65" customHeight="1" x14ac:dyDescent="0.2">
      <c r="A60" s="73"/>
      <c r="B60" s="5"/>
      <c r="C60" s="71"/>
      <c r="D60" s="71"/>
      <c r="E60" s="72"/>
      <c r="F60" s="71"/>
      <c r="G60" s="71"/>
      <c r="H60" s="72"/>
      <c r="I60" s="71"/>
      <c r="J60" s="71"/>
      <c r="K60" s="71"/>
      <c r="L60" s="72"/>
      <c r="M60" s="72"/>
    </row>
    <row r="61" spans="1:13" ht="11.65" customHeight="1" x14ac:dyDescent="0.2">
      <c r="A61" s="73"/>
      <c r="B61" s="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ht="11.65" customHeight="1" x14ac:dyDescent="0.2">
      <c r="A62" s="73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ht="11.65" customHeight="1" x14ac:dyDescent="0.2">
      <c r="A63" s="73"/>
      <c r="B63" s="5"/>
      <c r="C63" s="71"/>
      <c r="D63" s="71"/>
      <c r="E63" s="71"/>
      <c r="F63" s="71"/>
      <c r="G63" s="71"/>
      <c r="H63" s="71"/>
      <c r="I63" s="74"/>
      <c r="J63" s="71"/>
      <c r="K63" s="71"/>
      <c r="L63" s="72"/>
      <c r="M63" s="72"/>
    </row>
    <row r="64" spans="1:13" ht="11.65" customHeight="1" x14ac:dyDescent="0.2">
      <c r="A64" s="73"/>
      <c r="B64" s="5"/>
      <c r="C64" s="71"/>
      <c r="D64" s="71"/>
      <c r="E64" s="71"/>
      <c r="F64" s="71"/>
      <c r="G64" s="71"/>
      <c r="H64" s="71"/>
      <c r="I64" s="74"/>
      <c r="J64" s="71"/>
      <c r="K64" s="71"/>
      <c r="L64" s="72"/>
      <c r="M64" s="72"/>
    </row>
    <row r="65" spans="1:13" ht="11.65" customHeight="1" x14ac:dyDescent="0.2">
      <c r="A65" s="73"/>
      <c r="B65" s="4"/>
      <c r="C65" s="72"/>
      <c r="D65" s="72"/>
      <c r="E65" s="72"/>
      <c r="F65" s="72"/>
      <c r="G65" s="72"/>
      <c r="H65" s="72"/>
      <c r="I65" s="6"/>
      <c r="J65" s="72"/>
      <c r="K65" s="72"/>
      <c r="L65" s="72"/>
      <c r="M65" s="72"/>
    </row>
    <row r="66" spans="1:13" ht="11.65" customHeight="1" x14ac:dyDescent="0.2">
      <c r="A66" s="69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1.65" customHeight="1" x14ac:dyDescent="0.2">
      <c r="A67" s="73"/>
      <c r="B67" s="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</sheetData>
  <mergeCells count="8">
    <mergeCell ref="E10:G10"/>
    <mergeCell ref="L10:N10"/>
    <mergeCell ref="A4:B4"/>
    <mergeCell ref="C4:E4"/>
    <mergeCell ref="A5:B5"/>
    <mergeCell ref="C5:E5"/>
    <mergeCell ref="A6:B6"/>
    <mergeCell ref="C6:E6"/>
  </mergeCells>
  <printOptions horizontalCentered="1"/>
  <pageMargins left="0.25" right="0.25" top="1" bottom="0.5" header="0.5" footer="0.5"/>
  <pageSetup scale="9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28</vt:i4>
      </vt:variant>
    </vt:vector>
  </HeadingPairs>
  <TitlesOfParts>
    <vt:vector size="57" baseType="lpstr">
      <vt:lpstr>State Totals</vt:lpstr>
      <vt:lpstr>Alpena</vt:lpstr>
      <vt:lpstr>Bay</vt:lpstr>
      <vt:lpstr>Mott</vt:lpstr>
      <vt:lpstr>Delta</vt:lpstr>
      <vt:lpstr>Glen Oaks</vt:lpstr>
      <vt:lpstr>Gogebic</vt:lpstr>
      <vt:lpstr>Grand Rapids</vt:lpstr>
      <vt:lpstr>HFC</vt:lpstr>
      <vt:lpstr>Jackson</vt:lpstr>
      <vt:lpstr>KVCC</vt:lpstr>
      <vt:lpstr>Kellogg</vt:lpstr>
      <vt:lpstr>Kirtland</vt:lpstr>
      <vt:lpstr>Lake MI</vt:lpstr>
      <vt:lpstr>LCC</vt:lpstr>
      <vt:lpstr>Macomb</vt:lpstr>
      <vt:lpstr>Mid Mich</vt:lpstr>
      <vt:lpstr>Monroe</vt:lpstr>
      <vt:lpstr>Montcalm</vt:lpstr>
      <vt:lpstr>Muskegon</vt:lpstr>
      <vt:lpstr>North Central</vt:lpstr>
      <vt:lpstr>Northwestern</vt:lpstr>
      <vt:lpstr>Oakland</vt:lpstr>
      <vt:lpstr>SC4</vt:lpstr>
      <vt:lpstr>Schoolcraft</vt:lpstr>
      <vt:lpstr>SW</vt:lpstr>
      <vt:lpstr>Washtenaw</vt:lpstr>
      <vt:lpstr>Wayne</vt:lpstr>
      <vt:lpstr>WestShore</vt:lpstr>
      <vt:lpstr>Alpena!Print_Area</vt:lpstr>
      <vt:lpstr>Bay!Print_Area</vt:lpstr>
      <vt:lpstr>Delta!Print_Area</vt:lpstr>
      <vt:lpstr>'Glen Oaks'!Print_Area</vt:lpstr>
      <vt:lpstr>Gogebic!Print_Area</vt:lpstr>
      <vt:lpstr>'Grand Rapids'!Print_Area</vt:lpstr>
      <vt:lpstr>HFC!Print_Area</vt:lpstr>
      <vt:lpstr>Jackson!Print_Area</vt:lpstr>
      <vt:lpstr>Kellogg!Print_Area</vt:lpstr>
      <vt:lpstr>Kirtland!Print_Area</vt:lpstr>
      <vt:lpstr>KVCC!Print_Area</vt:lpstr>
      <vt:lpstr>'Lake MI'!Print_Area</vt:lpstr>
      <vt:lpstr>LCC!Print_Area</vt:lpstr>
      <vt:lpstr>Macomb!Print_Area</vt:lpstr>
      <vt:lpstr>'Mid Mich'!Print_Area</vt:lpstr>
      <vt:lpstr>Monroe!Print_Area</vt:lpstr>
      <vt:lpstr>Montcalm!Print_Area</vt:lpstr>
      <vt:lpstr>Mott!Print_Area</vt:lpstr>
      <vt:lpstr>Muskegon!Print_Area</vt:lpstr>
      <vt:lpstr>'North Central'!Print_Area</vt:lpstr>
      <vt:lpstr>Northwestern!Print_Area</vt:lpstr>
      <vt:lpstr>Oakland!Print_Area</vt:lpstr>
      <vt:lpstr>'SC4'!Print_Area</vt:lpstr>
      <vt:lpstr>Schoolcraft!Print_Area</vt:lpstr>
      <vt:lpstr>SW!Print_Area</vt:lpstr>
      <vt:lpstr>Washtenaw!Print_Area</vt:lpstr>
      <vt:lpstr>Wayne!Print_Area</vt:lpstr>
      <vt:lpstr>WestShore!Print_Area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Crombie, Derek (CEPI)</dc:creator>
  <cp:lastModifiedBy>Edmondson, Rachel (CEPI)</cp:lastModifiedBy>
  <cp:lastPrinted>2017-02-09T20:09:26Z</cp:lastPrinted>
  <dcterms:created xsi:type="dcterms:W3CDTF">2017-02-09T19:42:51Z</dcterms:created>
  <dcterms:modified xsi:type="dcterms:W3CDTF">2017-02-21T18:37:50Z</dcterms:modified>
</cp:coreProperties>
</file>