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060" windowHeight="8880" firstSheet="15" activeTab="19"/>
  </bookViews>
  <sheets>
    <sheet name="Statetotal" sheetId="1" r:id="rId1"/>
    <sheet name="1ALP" sheetId="2" r:id="rId2"/>
    <sheet name="2BAY" sheetId="3" r:id="rId3"/>
    <sheet name="3DEL" sheetId="4" r:id="rId4"/>
    <sheet name="4GLEN" sheetId="5" r:id="rId5"/>
    <sheet name="5GOG" sheetId="6" r:id="rId6"/>
    <sheet name="6GR" sheetId="7" r:id="rId7"/>
    <sheet name="7HF" sheetId="8" r:id="rId8"/>
    <sheet name="8JAC" sheetId="9" r:id="rId9"/>
    <sheet name="9KZO" sheetId="10" r:id="rId10"/>
    <sheet name="10KEL" sheetId="11" r:id="rId11"/>
    <sheet name="11KIRT" sheetId="12" r:id="rId12"/>
    <sheet name="12LM" sheetId="13" r:id="rId13"/>
    <sheet name="13LAN" sheetId="14" r:id="rId14"/>
    <sheet name="14MAC" sheetId="15" r:id="rId15"/>
    <sheet name="15MID" sheetId="16" r:id="rId16"/>
    <sheet name="16MON" sheetId="17" r:id="rId17"/>
    <sheet name="17MONT" sheetId="18" r:id="rId18"/>
    <sheet name="18MOTT" sheetId="19" r:id="rId19"/>
    <sheet name="19MUS" sheetId="20" r:id="rId20"/>
    <sheet name="20NC" sheetId="21" r:id="rId21"/>
    <sheet name="21NW" sheetId="22" r:id="rId22"/>
    <sheet name="22OAK" sheetId="23" r:id="rId23"/>
    <sheet name="23STC" sheetId="24" r:id="rId24"/>
    <sheet name="24SCHO" sheetId="25" r:id="rId25"/>
    <sheet name="25SW" sheetId="26" r:id="rId26"/>
    <sheet name="26WAS" sheetId="27" r:id="rId27"/>
    <sheet name="27WAY" sheetId="28" r:id="rId28"/>
    <sheet name="28WES" sheetId="29" r:id="rId29"/>
  </sheets>
  <definedNames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1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Regression_Int" localSheetId="26" hidden="1">1</definedName>
    <definedName name="_Regression_Int" localSheetId="27" hidden="1">1</definedName>
    <definedName name="_Regression_Int" localSheetId="28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0" hidden="1">1</definedName>
    <definedName name="_xlnm.Print_Area" localSheetId="10">'10KEL'!$A$1:$P$20</definedName>
    <definedName name="_xlnm.Print_Area" localSheetId="11">'11KIRT'!$A$1:$P$20</definedName>
    <definedName name="_xlnm.Print_Area" localSheetId="12">'12LM'!$A$1:$P$20</definedName>
    <definedName name="_xlnm.Print_Area" localSheetId="13">'13LAN'!$A$1:$P$20</definedName>
    <definedName name="_xlnm.Print_Area" localSheetId="14">'14MAC'!$A$1:$P$20</definedName>
    <definedName name="_xlnm.Print_Area" localSheetId="15">'15MID'!$A$1:$P$20</definedName>
    <definedName name="_xlnm.Print_Area" localSheetId="16">'16MON'!$A$1:$P$20</definedName>
    <definedName name="_xlnm.Print_Area" localSheetId="17">'17MONT'!$A$1:$P$20</definedName>
    <definedName name="_xlnm.Print_Area" localSheetId="18">'18MOTT'!$A$1:$P$20</definedName>
    <definedName name="_xlnm.Print_Area" localSheetId="19">'19MUS'!$A$1:$P$20</definedName>
    <definedName name="_xlnm.Print_Area" localSheetId="1">'1ALP'!$A$1:$P$24</definedName>
    <definedName name="_xlnm.Print_Area" localSheetId="20">'20NC'!$A$1:$P$20</definedName>
    <definedName name="_xlnm.Print_Area" localSheetId="21">'21NW'!$A$1:$P$20</definedName>
    <definedName name="_xlnm.Print_Area" localSheetId="22">'22OAK'!$A$1:$P$20</definedName>
    <definedName name="_xlnm.Print_Area" localSheetId="23">'23STC'!$A$1:$P$20</definedName>
    <definedName name="_xlnm.Print_Area" localSheetId="24">'24SCHO'!$A$1:$P$20</definedName>
    <definedName name="_xlnm.Print_Area" localSheetId="25">'25SW'!$A$1:$P$20</definedName>
    <definedName name="_xlnm.Print_Area" localSheetId="26">'26WAS'!$A$1:$P$20</definedName>
    <definedName name="_xlnm.Print_Area" localSheetId="27">'27WAY'!$A$1:$P$20</definedName>
    <definedName name="_xlnm.Print_Area" localSheetId="28">'28WES'!$A$1:$P$20</definedName>
    <definedName name="_xlnm.Print_Area" localSheetId="2">'2BAY'!$A$1:$P$20</definedName>
    <definedName name="_xlnm.Print_Area" localSheetId="3">'3DEL'!$A$1:$P$20</definedName>
    <definedName name="_xlnm.Print_Area" localSheetId="4">'4GLEN'!$A$1:$P$20</definedName>
    <definedName name="_xlnm.Print_Area" localSheetId="5">'5GOG'!$A$1:$P$20</definedName>
    <definedName name="_xlnm.Print_Area" localSheetId="6">'6GR'!$A$1:$P$20</definedName>
    <definedName name="_xlnm.Print_Area" localSheetId="7">'7HF'!$A$1:$P$20</definedName>
    <definedName name="_xlnm.Print_Area" localSheetId="8">'8JAC'!$A$1:$P$20</definedName>
    <definedName name="_xlnm.Print_Area" localSheetId="9">'9KZO'!$A$1:$P$20</definedName>
    <definedName name="_xlnm.Print_Area" localSheetId="0">'Statetotal'!$A$1:$P$20</definedName>
  </definedNames>
  <calcPr fullCalcOnLoad="1"/>
</workbook>
</file>

<file path=xl/sharedStrings.xml><?xml version="1.0" encoding="utf-8"?>
<sst xmlns="http://schemas.openxmlformats.org/spreadsheetml/2006/main" count="1624" uniqueCount="94">
  <si>
    <t>IN-</t>
  </si>
  <si>
    <t>OUT-</t>
  </si>
  <si>
    <t>UNDUPLICATED</t>
  </si>
  <si>
    <t>DISTRICT</t>
  </si>
  <si>
    <t>TOTAL</t>
  </si>
  <si>
    <t>HEADCOUNT=====&gt;</t>
  </si>
  <si>
    <t>OCCUPA-</t>
  </si>
  <si>
    <t># OF</t>
  </si>
  <si>
    <t>DUPLICATED STUDENT HEADCOUNT</t>
  </si>
  <si>
    <t>STUDENT CONTACT HOURS</t>
  </si>
  <si>
    <t>TIONAL</t>
  </si>
  <si>
    <t>STUDENT CREDIT HOURS</t>
  </si>
  <si>
    <t>ACS</t>
  </si>
  <si>
    <t>COURSES</t>
  </si>
  <si>
    <t>SECTIONS</t>
  </si>
  <si>
    <t>CONTACT</t>
  </si>
  <si>
    <t>CODE</t>
  </si>
  <si>
    <t>DELIVERED</t>
  </si>
  <si>
    <t>HOURS</t>
  </si>
  <si>
    <t>FYES</t>
  </si>
  <si>
    <t>CHES</t>
  </si>
  <si>
    <t>1.1</t>
  </si>
  <si>
    <t>GENERAL EDUCATION</t>
  </si>
  <si>
    <t>1.2</t>
  </si>
  <si>
    <t>BUSINESS &amp; HUMAN SERVICES</t>
  </si>
  <si>
    <t>1.3</t>
  </si>
  <si>
    <t>TECHNICAL &amp; INDUSTRIAL OCCUPATIONS</t>
  </si>
  <si>
    <t>1.4</t>
  </si>
  <si>
    <t>HEALTH OCCUPATIONS</t>
  </si>
  <si>
    <t>1.5</t>
  </si>
  <si>
    <t>DEVELOPMENTAL EDUC. &amp; BASIC SKILLS</t>
  </si>
  <si>
    <t>HUMAN DEVELOPMENT</t>
  </si>
  <si>
    <t>PERSONAL INTEREST</t>
  </si>
  <si>
    <t>1.0</t>
  </si>
  <si>
    <t>STATE TOTAL</t>
  </si>
  <si>
    <t>OPERATING FUND (ACSXX69.XLS)</t>
  </si>
  <si>
    <t>OPERATING FUND (ACS0169.xls)</t>
  </si>
  <si>
    <t>Alpena Community College</t>
  </si>
  <si>
    <t>OPERATING FUND (ACS0269.xls)</t>
  </si>
  <si>
    <t>Bay de Noc Community College</t>
  </si>
  <si>
    <t>OPERATING FUND (ACS0369.xls)</t>
  </si>
  <si>
    <t>Mott Community College</t>
  </si>
  <si>
    <t>OPERATING FUND (ACS0469.xls)</t>
  </si>
  <si>
    <t>Delta College</t>
  </si>
  <si>
    <t>OPERATING FUND (ACS0569.xls)</t>
  </si>
  <si>
    <t>Glen Oaks Community College</t>
  </si>
  <si>
    <t>OPERATING FUND (ACS0669.xls)</t>
  </si>
  <si>
    <t>Gogebic Community College</t>
  </si>
  <si>
    <t>OPERATING FUND (ACS0769.xls)</t>
  </si>
  <si>
    <t>Grand Rapids Community College</t>
  </si>
  <si>
    <t>OPERATING FUND (ACS0869.xls)</t>
  </si>
  <si>
    <t>Henry Ford Community College</t>
  </si>
  <si>
    <t>OPERATING FUND (ACS1069.xls)</t>
  </si>
  <si>
    <t>Jackson Community College</t>
  </si>
  <si>
    <t>OPERATING FUND (ACS1169.xls)</t>
  </si>
  <si>
    <t>Kalamazoo Valley Community College</t>
  </si>
  <si>
    <t>OPERATING FUND (ACS1269.xls)</t>
  </si>
  <si>
    <t>Kellogg Community College</t>
  </si>
  <si>
    <t>OPERATING FUND (ACS1369.xls)</t>
  </si>
  <si>
    <t>Kirtland Community College</t>
  </si>
  <si>
    <t>OPERATING FUND (ACS1469.xls)</t>
  </si>
  <si>
    <t>Lake Michigan College</t>
  </si>
  <si>
    <t>OPERATING FUND (ACS1569.xls)</t>
  </si>
  <si>
    <t>Lansing Community College</t>
  </si>
  <si>
    <t>OPERATING FUND (ACS1669.xls)</t>
  </si>
  <si>
    <t>Macomb Community College</t>
  </si>
  <si>
    <t>OPERATING FUND (ACS1769.xls)</t>
  </si>
  <si>
    <t>Mid Michigan Community College</t>
  </si>
  <si>
    <t>OPERATING FUND (ACS1869.xls)</t>
  </si>
  <si>
    <t>Monroe</t>
  </si>
  <si>
    <t>OPERATING FUND (ACS1969.xls)</t>
  </si>
  <si>
    <t>Montcalm Community College</t>
  </si>
  <si>
    <t>OPERATING FUND (ACS2069.xls)</t>
  </si>
  <si>
    <t>Muskegon Community College</t>
  </si>
  <si>
    <t>OPERATING FUND (ACS2169.xls)</t>
  </si>
  <si>
    <t>North Central Michigan Community College</t>
  </si>
  <si>
    <t>OPERATING FUND (ACS2269.xls)</t>
  </si>
  <si>
    <t>Northwestern Michigan College</t>
  </si>
  <si>
    <t>OPERATING FUND (ACS2369.xls)</t>
  </si>
  <si>
    <t>Oakland Community College</t>
  </si>
  <si>
    <t>OPERATING FUND (ACS2469.xls)</t>
  </si>
  <si>
    <t>St. Clair County Community College</t>
  </si>
  <si>
    <t>OPERATING FUND (ACS2569.xls)</t>
  </si>
  <si>
    <t>Schoolcraft College</t>
  </si>
  <si>
    <t>OPERATING FUND (ACS2669.xls)</t>
  </si>
  <si>
    <t>Southwestern Michigan College</t>
  </si>
  <si>
    <t>OPERATING FUND (ACS2769.xls)</t>
  </si>
  <si>
    <t>Washtenaw Community College</t>
  </si>
  <si>
    <t>OPERATING FUND (ACS2869.xls)</t>
  </si>
  <si>
    <t>Wayne County Community College District</t>
  </si>
  <si>
    <t>OPERATING FUND (ACS2969.xls)</t>
  </si>
  <si>
    <t>West Shore Community College</t>
  </si>
  <si>
    <t>2010-11 COURSE ENROLLMENT DATA BY INSTRUCTIONAL SUBACTIVITY</t>
  </si>
  <si>
    <t>2010-2011 COURSE ENROLLMENT DATA BY INSTRUCTIONAL SUBACTIVITY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</si>
</sst>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"/>
    <numFmt numFmtId="167" formatCode="#,##0.0"/>
    <numFmt numFmtId="168" formatCode="[$-409]d\-mmm\-yyyy;@"/>
  </numFmts>
  <fonts count="51">
    <font>
      <sz val="10"/>
      <name val="Courier"/>
      <family val="0"/>
    </font>
    <font>
      <sz val="11"/>
      <color indexed="8"/>
      <name val="Calibri"/>
      <family val="2"/>
    </font>
    <font>
      <u val="single"/>
      <sz val="10"/>
      <color indexed="12"/>
      <name val="Courier"/>
      <family val="0"/>
    </font>
    <font>
      <b/>
      <i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Courier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Courier"/>
      <family val="0"/>
    </font>
    <font>
      <b/>
      <u val="single"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i/>
      <u val="single"/>
      <sz val="8"/>
      <color indexed="12"/>
      <name val="Arial"/>
      <family val="2"/>
    </font>
    <font>
      <b/>
      <i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2">
    <xf numFmtId="164" fontId="0" fillId="0" borderId="0" xfId="0" applyAlignment="1">
      <alignment/>
    </xf>
    <xf numFmtId="164" fontId="4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 applyProtection="1">
      <alignment horizontal="right"/>
      <protection/>
    </xf>
    <xf numFmtId="164" fontId="4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 horizontal="right"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 applyProtection="1">
      <alignment horizontal="right"/>
      <protection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Alignment="1" applyProtection="1">
      <alignment horizontal="left"/>
      <protection/>
    </xf>
    <xf numFmtId="3" fontId="4" fillId="0" borderId="13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 horizontal="right"/>
      <protection/>
    </xf>
    <xf numFmtId="3" fontId="4" fillId="0" borderId="14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left"/>
      <protection/>
    </xf>
    <xf numFmtId="3" fontId="4" fillId="0" borderId="16" xfId="0" applyNumberFormat="1" applyFont="1" applyBorder="1" applyAlignment="1">
      <alignment/>
    </xf>
    <xf numFmtId="3" fontId="7" fillId="0" borderId="16" xfId="0" applyNumberFormat="1" applyFont="1" applyBorder="1" applyAlignment="1" applyProtection="1">
      <alignment/>
      <protection locked="0"/>
    </xf>
    <xf numFmtId="3" fontId="4" fillId="0" borderId="17" xfId="0" applyNumberFormat="1" applyFont="1" applyBorder="1" applyAlignment="1" applyProtection="1">
      <alignment/>
      <protection/>
    </xf>
    <xf numFmtId="164" fontId="0" fillId="0" borderId="0" xfId="0" applyAlignment="1">
      <alignment horizontal="left"/>
    </xf>
    <xf numFmtId="49" fontId="4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>
      <alignment horizontal="left"/>
    </xf>
    <xf numFmtId="3" fontId="4" fillId="0" borderId="0" xfId="0" applyNumberFormat="1" applyFont="1" applyBorder="1" applyAlignment="1" applyProtection="1">
      <alignment horizontal="left"/>
      <protection/>
    </xf>
    <xf numFmtId="3" fontId="7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/>
    </xf>
    <xf numFmtId="49" fontId="5" fillId="0" borderId="0" xfId="52" applyNumberFormat="1" applyFont="1" applyBorder="1" applyAlignment="1" applyProtection="1">
      <alignment horizontal="left"/>
      <protection locked="0"/>
    </xf>
    <xf numFmtId="3" fontId="6" fillId="0" borderId="0" xfId="0" applyNumberFormat="1" applyFont="1" applyAlignment="1">
      <alignment/>
    </xf>
    <xf numFmtId="164" fontId="4" fillId="0" borderId="18" xfId="0" applyFont="1" applyBorder="1" applyAlignment="1">
      <alignment horizontal="left"/>
    </xf>
    <xf numFmtId="164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centerContinuous"/>
      <protection/>
    </xf>
    <xf numFmtId="3" fontId="4" fillId="0" borderId="19" xfId="0" applyNumberFormat="1" applyFont="1" applyBorder="1" applyAlignment="1">
      <alignment horizontal="centerContinuous"/>
    </xf>
    <xf numFmtId="3" fontId="4" fillId="0" borderId="20" xfId="0" applyNumberFormat="1" applyFont="1" applyBorder="1" applyAlignment="1">
      <alignment/>
    </xf>
    <xf numFmtId="164" fontId="4" fillId="0" borderId="21" xfId="0" applyFont="1" applyBorder="1" applyAlignment="1">
      <alignment horizontal="left"/>
    </xf>
    <xf numFmtId="164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 horizontal="centerContinuous"/>
      <protection/>
    </xf>
    <xf numFmtId="3" fontId="4" fillId="0" borderId="0" xfId="0" applyNumberFormat="1" applyFont="1" applyBorder="1" applyAlignment="1">
      <alignment horizontal="centerContinuous"/>
    </xf>
    <xf numFmtId="3" fontId="4" fillId="0" borderId="22" xfId="0" applyNumberFormat="1" applyFont="1" applyBorder="1" applyAlignment="1">
      <alignment/>
    </xf>
    <xf numFmtId="164" fontId="4" fillId="0" borderId="21" xfId="0" applyNumberFormat="1" applyFont="1" applyBorder="1" applyAlignment="1" applyProtection="1">
      <alignment horizontal="left"/>
      <protection/>
    </xf>
    <xf numFmtId="164" fontId="4" fillId="0" borderId="23" xfId="0" applyNumberFormat="1" applyFont="1" applyBorder="1" applyAlignment="1" applyProtection="1">
      <alignment horizontal="left"/>
      <protection/>
    </xf>
    <xf numFmtId="164" fontId="4" fillId="0" borderId="24" xfId="0" applyFont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8" fillId="0" borderId="24" xfId="0" applyNumberFormat="1" applyFont="1" applyBorder="1" applyAlignment="1" applyProtection="1">
      <alignment horizontal="right"/>
      <protection/>
    </xf>
    <xf numFmtId="3" fontId="8" fillId="0" borderId="25" xfId="0" applyNumberFormat="1" applyFont="1" applyBorder="1" applyAlignment="1" applyProtection="1">
      <alignment horizontal="right"/>
      <protection/>
    </xf>
    <xf numFmtId="164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6" fontId="4" fillId="0" borderId="0" xfId="0" applyNumberFormat="1" applyFont="1" applyAlignment="1" applyProtection="1">
      <alignment horizontal="left" vertical="center"/>
      <protection/>
    </xf>
    <xf numFmtId="166" fontId="4" fillId="0" borderId="0" xfId="0" applyNumberFormat="1" applyFont="1" applyAlignment="1" applyProtection="1" quotePrefix="1">
      <alignment horizontal="left" vertical="center"/>
      <protection/>
    </xf>
    <xf numFmtId="164" fontId="4" fillId="0" borderId="0" xfId="0" applyNumberFormat="1" applyFont="1" applyAlignment="1" applyProtection="1">
      <alignment horizontal="left"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8" fillId="0" borderId="0" xfId="0" applyNumberFormat="1" applyFont="1" applyAlignment="1" applyProtection="1">
      <alignment vertical="center"/>
      <protection/>
    </xf>
    <xf numFmtId="167" fontId="4" fillId="0" borderId="0" xfId="0" applyNumberFormat="1" applyFont="1" applyAlignment="1" applyProtection="1">
      <alignment vertical="center"/>
      <protection/>
    </xf>
    <xf numFmtId="164" fontId="4" fillId="0" borderId="0" xfId="0" applyNumberFormat="1" applyFont="1" applyAlignment="1" applyProtection="1">
      <alignment vertical="center"/>
      <protection/>
    </xf>
    <xf numFmtId="164" fontId="4" fillId="0" borderId="0" xfId="0" applyNumberFormat="1" applyFont="1" applyAlignment="1" applyProtection="1">
      <alignment horizontal="left" vertical="center" wrapText="1"/>
      <protection/>
    </xf>
    <xf numFmtId="3" fontId="7" fillId="33" borderId="0" xfId="0" applyNumberFormat="1" applyFont="1" applyFill="1" applyAlignment="1" applyProtection="1">
      <alignment horizontal="right" vertical="center"/>
      <protection/>
    </xf>
    <xf numFmtId="166" fontId="4" fillId="0" borderId="16" xfId="0" applyNumberFormat="1" applyFont="1" applyBorder="1" applyAlignment="1" applyProtection="1">
      <alignment horizontal="left" vertical="center"/>
      <protection/>
    </xf>
    <xf numFmtId="164" fontId="4" fillId="0" borderId="16" xfId="0" applyNumberFormat="1" applyFont="1" applyBorder="1" applyAlignment="1" applyProtection="1">
      <alignment horizontal="left" vertical="center"/>
      <protection/>
    </xf>
    <xf numFmtId="3" fontId="7" fillId="0" borderId="16" xfId="0" applyNumberFormat="1" applyFont="1" applyBorder="1" applyAlignment="1" applyProtection="1">
      <alignment vertical="center"/>
      <protection/>
    </xf>
    <xf numFmtId="3" fontId="4" fillId="0" borderId="16" xfId="0" applyNumberFormat="1" applyFont="1" applyBorder="1" applyAlignment="1" applyProtection="1">
      <alignment vertical="center"/>
      <protection/>
    </xf>
    <xf numFmtId="3" fontId="7" fillId="33" borderId="16" xfId="0" applyNumberFormat="1" applyFont="1" applyFill="1" applyBorder="1" applyAlignment="1" applyProtection="1">
      <alignment horizontal="right" vertical="center"/>
      <protection/>
    </xf>
    <xf numFmtId="3" fontId="8" fillId="0" borderId="16" xfId="0" applyNumberFormat="1" applyFont="1" applyBorder="1" applyAlignment="1" applyProtection="1">
      <alignment vertical="center"/>
      <protection/>
    </xf>
    <xf numFmtId="167" fontId="4" fillId="0" borderId="16" xfId="0" applyNumberFormat="1" applyFont="1" applyBorder="1" applyAlignment="1" applyProtection="1">
      <alignment vertical="center"/>
      <protection/>
    </xf>
    <xf numFmtId="164" fontId="4" fillId="0" borderId="0" xfId="0" applyNumberFormat="1" applyFont="1" applyAlignment="1" applyProtection="1">
      <alignment horizontal="right" vertical="center"/>
      <protection/>
    </xf>
    <xf numFmtId="167" fontId="8" fillId="0" borderId="0" xfId="0" applyNumberFormat="1" applyFont="1" applyAlignment="1" applyProtection="1">
      <alignment vertical="center"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fill"/>
      <protection/>
    </xf>
    <xf numFmtId="164" fontId="4" fillId="0" borderId="0" xfId="0" applyNumberFormat="1" applyFont="1" applyAlignment="1" applyProtection="1">
      <alignment horizontal="fill"/>
      <protection/>
    </xf>
    <xf numFmtId="3" fontId="4" fillId="0" borderId="0" xfId="0" applyNumberFormat="1" applyFont="1" applyAlignment="1" applyProtection="1">
      <alignment horizontal="fill"/>
      <protection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right"/>
      <protection locked="0"/>
    </xf>
    <xf numFmtId="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0" fillId="0" borderId="0" xfId="0" applyNumberFormat="1" applyFont="1" applyAlignment="1" applyProtection="1">
      <alignment horizontal="right"/>
      <protection/>
    </xf>
    <xf numFmtId="164" fontId="10" fillId="0" borderId="0" xfId="0" applyNumberFormat="1" applyFont="1" applyAlignment="1" applyProtection="1">
      <alignment horizontal="left"/>
      <protection/>
    </xf>
    <xf numFmtId="3" fontId="10" fillId="0" borderId="0" xfId="0" applyNumberFormat="1" applyFont="1" applyAlignment="1" applyProtection="1">
      <alignment horizontal="right"/>
      <protection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1" xfId="0" applyNumberFormat="1" applyFont="1" applyBorder="1" applyAlignment="1" applyProtection="1">
      <alignment horizontal="right"/>
      <protection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Alignment="1" applyProtection="1">
      <alignment horizontal="left"/>
      <protection/>
    </xf>
    <xf numFmtId="49" fontId="10" fillId="0" borderId="0" xfId="0" applyNumberFormat="1" applyFont="1" applyBorder="1" applyAlignment="1" applyProtection="1">
      <alignment horizontal="left"/>
      <protection locked="0"/>
    </xf>
    <xf numFmtId="3" fontId="10" fillId="0" borderId="13" xfId="0" applyNumberFormat="1" applyFont="1" applyBorder="1" applyAlignment="1" applyProtection="1">
      <alignment horizontal="left"/>
      <protection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4" xfId="0" applyNumberFormat="1" applyFont="1" applyBorder="1" applyAlignment="1" applyProtection="1">
      <alignment horizontal="right"/>
      <protection/>
    </xf>
    <xf numFmtId="3" fontId="10" fillId="0" borderId="15" xfId="0" applyNumberFormat="1" applyFont="1" applyBorder="1" applyAlignment="1" applyProtection="1">
      <alignment horizontal="left"/>
      <protection/>
    </xf>
    <xf numFmtId="3" fontId="10" fillId="0" borderId="16" xfId="0" applyNumberFormat="1" applyFont="1" applyBorder="1" applyAlignment="1">
      <alignment/>
    </xf>
    <xf numFmtId="3" fontId="11" fillId="0" borderId="16" xfId="0" applyNumberFormat="1" applyFont="1" applyBorder="1" applyAlignment="1" applyProtection="1">
      <alignment/>
      <protection locked="0"/>
    </xf>
    <xf numFmtId="3" fontId="10" fillId="0" borderId="17" xfId="0" applyNumberFormat="1" applyFont="1" applyBorder="1" applyAlignment="1" applyProtection="1">
      <alignment/>
      <protection/>
    </xf>
    <xf numFmtId="164" fontId="12" fillId="0" borderId="0" xfId="0" applyFont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64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 applyProtection="1">
      <alignment horizontal="left"/>
      <protection/>
    </xf>
    <xf numFmtId="3" fontId="11" fillId="0" borderId="0" xfId="0" applyNumberFormat="1" applyFont="1" applyBorder="1" applyAlignment="1" applyProtection="1">
      <alignment/>
      <protection locked="0"/>
    </xf>
    <xf numFmtId="49" fontId="13" fillId="0" borderId="0" xfId="52" applyNumberFormat="1" applyFont="1" applyBorder="1" applyAlignment="1" applyProtection="1">
      <alignment horizontal="left"/>
      <protection locked="0"/>
    </xf>
    <xf numFmtId="3" fontId="14" fillId="0" borderId="0" xfId="0" applyNumberFormat="1" applyFont="1" applyAlignment="1">
      <alignment/>
    </xf>
    <xf numFmtId="164" fontId="10" fillId="0" borderId="18" xfId="0" applyFont="1" applyBorder="1" applyAlignment="1">
      <alignment horizontal="left"/>
    </xf>
    <xf numFmtId="164" fontId="10" fillId="0" borderId="19" xfId="0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19" xfId="0" applyNumberFormat="1" applyFont="1" applyBorder="1" applyAlignment="1" applyProtection="1">
      <alignment horizontal="right"/>
      <protection/>
    </xf>
    <xf numFmtId="3" fontId="10" fillId="0" borderId="19" xfId="0" applyNumberFormat="1" applyFont="1" applyBorder="1" applyAlignment="1" applyProtection="1">
      <alignment horizontal="centerContinuous"/>
      <protection/>
    </xf>
    <xf numFmtId="3" fontId="10" fillId="0" borderId="19" xfId="0" applyNumberFormat="1" applyFont="1" applyBorder="1" applyAlignment="1">
      <alignment horizontal="centerContinuous"/>
    </xf>
    <xf numFmtId="3" fontId="10" fillId="0" borderId="20" xfId="0" applyNumberFormat="1" applyFont="1" applyBorder="1" applyAlignment="1">
      <alignment/>
    </xf>
    <xf numFmtId="164" fontId="10" fillId="0" borderId="21" xfId="0" applyFont="1" applyBorder="1" applyAlignment="1">
      <alignment horizontal="left"/>
    </xf>
    <xf numFmtId="164" fontId="10" fillId="0" borderId="0" xfId="0" applyFont="1" applyBorder="1" applyAlignment="1">
      <alignment/>
    </xf>
    <xf numFmtId="3" fontId="10" fillId="0" borderId="0" xfId="0" applyNumberFormat="1" applyFont="1" applyBorder="1" applyAlignment="1" applyProtection="1">
      <alignment horizontal="centerContinuous"/>
      <protection/>
    </xf>
    <xf numFmtId="3" fontId="10" fillId="0" borderId="0" xfId="0" applyNumberFormat="1" applyFont="1" applyBorder="1" applyAlignment="1">
      <alignment horizontal="centerContinuous"/>
    </xf>
    <xf numFmtId="3" fontId="10" fillId="0" borderId="22" xfId="0" applyNumberFormat="1" applyFont="1" applyBorder="1" applyAlignment="1">
      <alignment/>
    </xf>
    <xf numFmtId="164" fontId="10" fillId="0" borderId="21" xfId="0" applyNumberFormat="1" applyFont="1" applyBorder="1" applyAlignment="1" applyProtection="1">
      <alignment horizontal="left"/>
      <protection/>
    </xf>
    <xf numFmtId="164" fontId="10" fillId="0" borderId="23" xfId="0" applyNumberFormat="1" applyFont="1" applyBorder="1" applyAlignment="1" applyProtection="1">
      <alignment horizontal="left"/>
      <protection/>
    </xf>
    <xf numFmtId="164" fontId="10" fillId="0" borderId="24" xfId="0" applyFont="1" applyBorder="1" applyAlignment="1">
      <alignment/>
    </xf>
    <xf numFmtId="3" fontId="10" fillId="0" borderId="24" xfId="0" applyNumberFormat="1" applyFont="1" applyBorder="1" applyAlignment="1" applyProtection="1">
      <alignment horizontal="right"/>
      <protection/>
    </xf>
    <xf numFmtId="3" fontId="15" fillId="0" borderId="24" xfId="0" applyNumberFormat="1" applyFont="1" applyBorder="1" applyAlignment="1" applyProtection="1">
      <alignment horizontal="right"/>
      <protection/>
    </xf>
    <xf numFmtId="3" fontId="15" fillId="0" borderId="25" xfId="0" applyNumberFormat="1" applyFont="1" applyBorder="1" applyAlignment="1" applyProtection="1">
      <alignment horizontal="right"/>
      <protection/>
    </xf>
    <xf numFmtId="166" fontId="10" fillId="0" borderId="0" xfId="0" applyNumberFormat="1" applyFont="1" applyAlignment="1" applyProtection="1" quotePrefix="1">
      <alignment horizontal="left" vertical="center"/>
      <protection/>
    </xf>
    <xf numFmtId="164" fontId="10" fillId="0" borderId="0" xfId="0" applyNumberFormat="1" applyFont="1" applyAlignment="1" applyProtection="1">
      <alignment horizontal="left" vertical="center"/>
      <protection/>
    </xf>
    <xf numFmtId="3" fontId="11" fillId="0" borderId="0" xfId="0" applyNumberFormat="1" applyFont="1" applyAlignment="1" applyProtection="1">
      <alignment vertical="center"/>
      <protection/>
    </xf>
    <xf numFmtId="3" fontId="10" fillId="0" borderId="0" xfId="0" applyNumberFormat="1" applyFont="1" applyAlignment="1" applyProtection="1">
      <alignment vertical="center"/>
      <protection/>
    </xf>
    <xf numFmtId="3" fontId="15" fillId="0" borderId="0" xfId="0" applyNumberFormat="1" applyFont="1" applyAlignment="1" applyProtection="1">
      <alignment vertical="center"/>
      <protection/>
    </xf>
    <xf numFmtId="167" fontId="10" fillId="0" borderId="0" xfId="0" applyNumberFormat="1" applyFont="1" applyAlignment="1" applyProtection="1">
      <alignment vertical="center"/>
      <protection/>
    </xf>
    <xf numFmtId="3" fontId="10" fillId="0" borderId="0" xfId="0" applyNumberFormat="1" applyFont="1" applyAlignment="1">
      <alignment vertical="center"/>
    </xf>
    <xf numFmtId="164" fontId="10" fillId="0" borderId="0" xfId="0" applyFont="1" applyAlignment="1">
      <alignment vertical="center"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Alignment="1" applyProtection="1">
      <alignment horizontal="left" vertical="center" wrapText="1"/>
      <protection/>
    </xf>
    <xf numFmtId="166" fontId="10" fillId="0" borderId="0" xfId="0" applyNumberFormat="1" applyFont="1" applyAlignment="1" applyProtection="1">
      <alignment horizontal="left" vertical="center"/>
      <protection/>
    </xf>
    <xf numFmtId="3" fontId="11" fillId="33" borderId="0" xfId="0" applyNumberFormat="1" applyFont="1" applyFill="1" applyAlignment="1" applyProtection="1">
      <alignment horizontal="right" vertical="center"/>
      <protection/>
    </xf>
    <xf numFmtId="166" fontId="10" fillId="0" borderId="16" xfId="0" applyNumberFormat="1" applyFont="1" applyBorder="1" applyAlignment="1" applyProtection="1">
      <alignment horizontal="left" vertical="center"/>
      <protection/>
    </xf>
    <xf numFmtId="164" fontId="10" fillId="0" borderId="16" xfId="0" applyNumberFormat="1" applyFont="1" applyBorder="1" applyAlignment="1" applyProtection="1">
      <alignment horizontal="left" vertical="center"/>
      <protection/>
    </xf>
    <xf numFmtId="3" fontId="11" fillId="0" borderId="16" xfId="0" applyNumberFormat="1" applyFont="1" applyBorder="1" applyAlignment="1" applyProtection="1">
      <alignment vertical="center"/>
      <protection/>
    </xf>
    <xf numFmtId="3" fontId="10" fillId="0" borderId="16" xfId="0" applyNumberFormat="1" applyFont="1" applyBorder="1" applyAlignment="1" applyProtection="1">
      <alignment vertical="center"/>
      <protection/>
    </xf>
    <xf numFmtId="3" fontId="11" fillId="33" borderId="16" xfId="0" applyNumberFormat="1" applyFont="1" applyFill="1" applyBorder="1" applyAlignment="1" applyProtection="1">
      <alignment horizontal="right" vertical="center"/>
      <protection/>
    </xf>
    <xf numFmtId="3" fontId="15" fillId="0" borderId="16" xfId="0" applyNumberFormat="1" applyFont="1" applyBorder="1" applyAlignment="1" applyProtection="1">
      <alignment vertical="center"/>
      <protection/>
    </xf>
    <xf numFmtId="167" fontId="10" fillId="0" borderId="16" xfId="0" applyNumberFormat="1" applyFont="1" applyBorder="1" applyAlignment="1" applyProtection="1">
      <alignment vertical="center"/>
      <protection/>
    </xf>
    <xf numFmtId="164" fontId="10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vertical="center"/>
      <protection/>
    </xf>
    <xf numFmtId="166" fontId="10" fillId="0" borderId="0" xfId="0" applyNumberFormat="1" applyFont="1" applyAlignment="1" applyProtection="1">
      <alignment horizontal="center"/>
      <protection/>
    </xf>
    <xf numFmtId="166" fontId="10" fillId="0" borderId="0" xfId="0" applyNumberFormat="1" applyFont="1" applyAlignment="1" applyProtection="1">
      <alignment horizontal="fill"/>
      <protection/>
    </xf>
    <xf numFmtId="164" fontId="10" fillId="0" borderId="0" xfId="0" applyNumberFormat="1" applyFont="1" applyAlignment="1" applyProtection="1">
      <alignment horizontal="fill"/>
      <protection/>
    </xf>
    <xf numFmtId="3" fontId="10" fillId="0" borderId="0" xfId="0" applyNumberFormat="1" applyFont="1" applyAlignment="1" applyProtection="1">
      <alignment horizontal="fill"/>
      <protection/>
    </xf>
    <xf numFmtId="3" fontId="10" fillId="0" borderId="0" xfId="0" applyNumberFormat="1" applyFont="1" applyAlignment="1" applyProtection="1">
      <alignment/>
      <protection locked="0"/>
    </xf>
    <xf numFmtId="165" fontId="10" fillId="0" borderId="0" xfId="0" applyNumberFormat="1" applyFont="1" applyAlignment="1" applyProtection="1">
      <alignment horizontal="center"/>
      <protection/>
    </xf>
    <xf numFmtId="3" fontId="10" fillId="0" borderId="0" xfId="0" applyNumberFormat="1" applyFont="1" applyAlignment="1" applyProtection="1">
      <alignment horizontal="right"/>
      <protection locked="0"/>
    </xf>
    <xf numFmtId="164" fontId="3" fillId="0" borderId="0" xfId="0" applyFont="1" applyAlignment="1">
      <alignment/>
    </xf>
    <xf numFmtId="49" fontId="16" fillId="0" borderId="0" xfId="52" applyNumberFormat="1" applyFont="1" applyBorder="1" applyAlignment="1" applyProtection="1">
      <alignment horizontal="left"/>
      <protection locked="0"/>
    </xf>
    <xf numFmtId="3" fontId="17" fillId="0" borderId="0" xfId="0" applyNumberFormat="1" applyFont="1" applyAlignment="1">
      <alignment/>
    </xf>
    <xf numFmtId="164" fontId="10" fillId="0" borderId="0" xfId="0" applyNumberFormat="1" applyFont="1" applyBorder="1" applyAlignment="1" applyProtection="1">
      <alignment horizontal="left"/>
      <protection/>
    </xf>
    <xf numFmtId="49" fontId="10" fillId="0" borderId="0" xfId="0" applyNumberFormat="1" applyFont="1" applyBorder="1" applyAlignment="1" applyProtection="1">
      <alignment horizontal="left"/>
      <protection locked="0"/>
    </xf>
    <xf numFmtId="3" fontId="10" fillId="0" borderId="24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horizontal="left"/>
      <protection/>
    </xf>
    <xf numFmtId="168" fontId="3" fillId="0" borderId="0" xfId="0" applyNumberFormat="1" applyFont="1" applyBorder="1" applyAlignment="1" applyProtection="1">
      <alignment horizontal="left"/>
      <protection/>
    </xf>
    <xf numFmtId="3" fontId="4" fillId="0" borderId="24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1" sqref="A1"/>
    </sheetView>
  </sheetViews>
  <sheetFormatPr defaultColWidth="12.50390625" defaultRowHeight="11.25" customHeight="1"/>
  <cols>
    <col min="1" max="1" width="4.625" style="78" customWidth="1"/>
    <col min="2" max="2" width="17.375" style="78" customWidth="1"/>
    <col min="3" max="4" width="8.625" style="76" customWidth="1"/>
    <col min="5" max="7" width="9.375" style="76" customWidth="1"/>
    <col min="8" max="14" width="8.625" style="76" customWidth="1"/>
    <col min="15" max="16" width="7.625" style="76" customWidth="1"/>
    <col min="17" max="19" width="6.625" style="76" customWidth="1"/>
    <col min="20" max="16384" width="12.50390625" style="78" customWidth="1"/>
  </cols>
  <sheetData>
    <row r="1" spans="1:16" ht="11.25" customHeight="1">
      <c r="A1" s="86" t="s">
        <v>92</v>
      </c>
      <c r="P1" s="79"/>
    </row>
    <row r="2" spans="1:16" ht="11.25" customHeight="1">
      <c r="A2" s="86" t="s">
        <v>35</v>
      </c>
      <c r="B2" s="80"/>
      <c r="P2" s="79"/>
    </row>
    <row r="3" ht="11.25" customHeight="1">
      <c r="S3" s="81"/>
    </row>
    <row r="4" spans="1:19" ht="11.25" customHeight="1">
      <c r="A4" s="153" t="s">
        <v>34</v>
      </c>
      <c r="B4" s="153"/>
      <c r="C4" s="156"/>
      <c r="D4" s="156"/>
      <c r="E4" s="156"/>
      <c r="G4" s="82"/>
      <c r="H4" s="83"/>
      <c r="I4" s="84" t="s">
        <v>0</v>
      </c>
      <c r="J4" s="84" t="s">
        <v>1</v>
      </c>
      <c r="K4" s="85"/>
      <c r="N4" s="86"/>
      <c r="S4" s="78"/>
    </row>
    <row r="5" spans="1:19" ht="11.25" customHeight="1">
      <c r="A5" s="157"/>
      <c r="B5" s="157"/>
      <c r="C5" s="154"/>
      <c r="D5" s="154"/>
      <c r="E5" s="154"/>
      <c r="G5" s="88" t="s">
        <v>2</v>
      </c>
      <c r="H5" s="89"/>
      <c r="I5" s="90" t="s">
        <v>3</v>
      </c>
      <c r="J5" s="90" t="s">
        <v>3</v>
      </c>
      <c r="K5" s="91" t="s">
        <v>4</v>
      </c>
      <c r="M5" s="86"/>
      <c r="S5" s="78"/>
    </row>
    <row r="6" spans="1:19" ht="11.25" customHeight="1">
      <c r="A6" s="153"/>
      <c r="B6" s="153"/>
      <c r="C6" s="154"/>
      <c r="D6" s="154"/>
      <c r="E6" s="154"/>
      <c r="G6" s="92" t="s">
        <v>5</v>
      </c>
      <c r="H6" s="93"/>
      <c r="I6" s="94">
        <f>SUM(1ALP!I6,2BAY!I6,'18MOTT'!I6,3DEL!I6,4GLEN!I6,5GOG!I6,6GR!I6,7HF!I6,8JAC!I6,9KZO!I6,'10KEL'!I6,'11KIRT'!I6,'12LM'!I6,'13LAN'!I6,'14MAC'!I6,'15MID'!I6,'16MON'!I6,'17MONT'!I6,'19MUS'!I6,'20NC'!I6,'21NW'!I6,'22OAK'!I6,'23STC'!I6,'24SCHO'!I6,'25SW'!I6,'26WAS'!I6,'27WAY'!I6,'28WES'!I6)</f>
        <v>331180</v>
      </c>
      <c r="J6" s="94">
        <f>SUM(1ALP!J6,2BAY!J6,'18MOTT'!J6,3DEL!J6,4GLEN!J6,5GOG!J6,6GR!J6,7HF!J6,8JAC!J6,9KZO!J6,'10KEL'!J6,'11KIRT'!J6,'12LM'!J6,'13LAN'!J6,'14MAC'!J6,'15MID'!J6,'16MON'!J6,'17MONT'!J6,'19MUS'!J6,'20NC'!J6,'21NW'!J6,'22OAK'!J6,'23STC'!J6,'24SCHO'!J6,'25SW'!J6,'26WAS'!J6,'27WAY'!J6,'28WES'!J6)</f>
        <v>153825</v>
      </c>
      <c r="K6" s="95">
        <f>SUM(I6:J6)</f>
        <v>485005</v>
      </c>
      <c r="R6" s="78"/>
      <c r="S6" s="78"/>
    </row>
    <row r="7" spans="1:19" ht="11.25" customHeight="1">
      <c r="A7" s="80"/>
      <c r="B7" s="96"/>
      <c r="C7" s="87"/>
      <c r="D7" s="99"/>
      <c r="E7" s="99"/>
      <c r="G7" s="100"/>
      <c r="H7" s="89"/>
      <c r="I7" s="101"/>
      <c r="J7" s="101"/>
      <c r="K7" s="74"/>
      <c r="R7" s="78"/>
      <c r="S7" s="78"/>
    </row>
    <row r="8" spans="3:19" ht="11.25" customHeight="1">
      <c r="C8" s="102"/>
      <c r="D8" s="89"/>
      <c r="K8" s="103"/>
      <c r="P8" s="78"/>
      <c r="Q8" s="78"/>
      <c r="R8" s="78"/>
      <c r="S8" s="78"/>
    </row>
    <row r="9" spans="1:19" ht="11.25" customHeight="1">
      <c r="A9" s="104"/>
      <c r="B9" s="105"/>
      <c r="C9" s="106"/>
      <c r="D9" s="106"/>
      <c r="E9" s="106"/>
      <c r="F9" s="106"/>
      <c r="G9" s="106"/>
      <c r="H9" s="106"/>
      <c r="I9" s="106"/>
      <c r="J9" s="106"/>
      <c r="K9" s="107" t="s">
        <v>6</v>
      </c>
      <c r="L9" s="108"/>
      <c r="M9" s="109"/>
      <c r="N9" s="109"/>
      <c r="O9" s="106"/>
      <c r="P9" s="110"/>
      <c r="Q9" s="78"/>
      <c r="R9" s="78"/>
      <c r="S9" s="78"/>
    </row>
    <row r="10" spans="1:19" ht="11.25" customHeight="1">
      <c r="A10" s="111"/>
      <c r="B10" s="112"/>
      <c r="C10" s="90" t="s">
        <v>7</v>
      </c>
      <c r="D10" s="90" t="s">
        <v>7</v>
      </c>
      <c r="E10" s="155" t="s">
        <v>8</v>
      </c>
      <c r="F10" s="155"/>
      <c r="G10" s="155"/>
      <c r="H10" s="113" t="s">
        <v>9</v>
      </c>
      <c r="I10" s="114"/>
      <c r="J10" s="114"/>
      <c r="K10" s="90" t="s">
        <v>10</v>
      </c>
      <c r="L10" s="155" t="s">
        <v>11</v>
      </c>
      <c r="M10" s="155"/>
      <c r="N10" s="155"/>
      <c r="O10" s="89"/>
      <c r="P10" s="115"/>
      <c r="Q10" s="78"/>
      <c r="R10" s="78"/>
      <c r="S10" s="78"/>
    </row>
    <row r="11" spans="1:23" ht="11.25" customHeight="1">
      <c r="A11" s="116" t="s">
        <v>12</v>
      </c>
      <c r="B11" s="112"/>
      <c r="C11" s="90" t="s">
        <v>13</v>
      </c>
      <c r="D11" s="90" t="s">
        <v>14</v>
      </c>
      <c r="E11" s="90" t="s">
        <v>0</v>
      </c>
      <c r="F11" s="90" t="s">
        <v>1</v>
      </c>
      <c r="G11" s="89"/>
      <c r="H11" s="90" t="s">
        <v>0</v>
      </c>
      <c r="I11" s="90" t="s">
        <v>1</v>
      </c>
      <c r="J11" s="89"/>
      <c r="K11" s="90" t="s">
        <v>15</v>
      </c>
      <c r="L11" s="90" t="s">
        <v>0</v>
      </c>
      <c r="M11" s="90" t="s">
        <v>1</v>
      </c>
      <c r="N11" s="89"/>
      <c r="O11" s="89"/>
      <c r="P11" s="115"/>
      <c r="Q11" s="78"/>
      <c r="R11" s="78"/>
      <c r="S11" s="78"/>
      <c r="V11" s="79"/>
      <c r="W11" s="79"/>
    </row>
    <row r="12" spans="1:23" ht="11.25" customHeight="1">
      <c r="A12" s="117" t="s">
        <v>16</v>
      </c>
      <c r="B12" s="118"/>
      <c r="C12" s="119" t="s">
        <v>17</v>
      </c>
      <c r="D12" s="119" t="s">
        <v>17</v>
      </c>
      <c r="E12" s="119" t="s">
        <v>3</v>
      </c>
      <c r="F12" s="119" t="s">
        <v>3</v>
      </c>
      <c r="G12" s="119" t="s">
        <v>4</v>
      </c>
      <c r="H12" s="119" t="s">
        <v>3</v>
      </c>
      <c r="I12" s="119" t="s">
        <v>3</v>
      </c>
      <c r="J12" s="119" t="s">
        <v>4</v>
      </c>
      <c r="K12" s="119" t="s">
        <v>18</v>
      </c>
      <c r="L12" s="119" t="s">
        <v>3</v>
      </c>
      <c r="M12" s="119" t="s">
        <v>3</v>
      </c>
      <c r="N12" s="120" t="s">
        <v>4</v>
      </c>
      <c r="O12" s="120" t="s">
        <v>19</v>
      </c>
      <c r="P12" s="121" t="s">
        <v>20</v>
      </c>
      <c r="Q12" s="78"/>
      <c r="R12" s="78"/>
      <c r="S12" s="78"/>
      <c r="V12" s="79"/>
      <c r="W12" s="79"/>
    </row>
    <row r="13" spans="1:23" s="129" customFormat="1" ht="27.75" customHeight="1">
      <c r="A13" s="122" t="s">
        <v>21</v>
      </c>
      <c r="B13" s="123" t="s">
        <v>22</v>
      </c>
      <c r="C13" s="124">
        <v>6215</v>
      </c>
      <c r="D13" s="124">
        <v>43902</v>
      </c>
      <c r="E13" s="124">
        <f>SUM(1ALP!E13,2BAY!E13,'18MOTT'!E13,3DEL!E13,4GLEN!E13,5GOG!E13,6GR!E13,7HF!E13,8JAC!E13,9KZO!E13,'10KEL'!E13,'11KIRT'!E13,'12LM'!E13,'13LAN'!E13,'14MAC'!E13,'15MID'!E13,'16MON'!E13,'17MONT'!E13,'19MUS'!E13,'20NC'!E13,'21NW'!E13,'22OAK'!E13,'23STC'!E13,'24SCHO'!E13,'25SW'!E13,'26WAS'!E13,'27WAY'!E13,'28WES'!E13)</f>
        <v>702184</v>
      </c>
      <c r="F13" s="124">
        <f>SUM(1ALP!F13,2BAY!F13,'18MOTT'!F13,3DEL!F13,4GLEN!F13,5GOG!F13,6GR!F13,7HF!F13,8JAC!F13,9KZO!F13,'10KEL'!F13,'11KIRT'!F13,'12LM'!F13,'13LAN'!F13,'14MAC'!F13,'15MID'!F13,'16MON'!F13,'17MONT'!F13,'19MUS'!F13,'20NC'!F13,'21NW'!F13,'22OAK'!F13,'23STC'!F13,'24SCHO'!F13,'25SW'!F13,'26WAS'!F13,'27WAY'!F13,'28WES'!F13)</f>
        <v>283103</v>
      </c>
      <c r="G13" s="125">
        <f aca="true" t="shared" si="0" ref="G13:G19">SUM(E13:F13)</f>
        <v>985287</v>
      </c>
      <c r="H13" s="124">
        <f>SUM(1ALP!H13,2BAY!H13,'18MOTT'!H13,3DEL!H13,4GLEN!H13,5GOG!H13,6GR!H13,7HF!H13,8JAC!H13,9KZO!H13,'10KEL'!H13,'11KIRT'!H13,'12LM'!H13,'13LAN'!H13,'14MAC'!H13,'15MID'!H13,'16MON'!H13,'17MONT'!H13,'19MUS'!H13,'20NC'!H13,'21NW'!H13,'22OAK'!H13,'23STC'!H13,'24SCHO'!H13,'25SW'!H13,'26WAS'!H13,'27WAY'!H13,'28WES'!H13)</f>
        <v>39553353</v>
      </c>
      <c r="I13" s="124">
        <f>SUM(1ALP!I13,2BAY!I13,'18MOTT'!I13,3DEL!I13,4GLEN!I13,5GOG!I13,6GR!I13,7HF!I13,8JAC!I13,9KZO!I13,'10KEL'!I13,'11KIRT'!I13,'12LM'!I13,'13LAN'!I13,'14MAC'!I13,'15MID'!I13,'16MON'!I13,'17MONT'!I13,'19MUS'!I13,'20NC'!I13,'21NW'!I13,'22OAK'!I13,'23STC'!I13,'24SCHO'!I13,'25SW'!I13,'26WAS'!I13,'27WAY'!I13,'28WES'!I13)</f>
        <v>15481082</v>
      </c>
      <c r="J13" s="125">
        <f aca="true" t="shared" si="1" ref="J13:J19">SUM(H13:I13)</f>
        <v>55034435</v>
      </c>
      <c r="K13" s="124">
        <f>SUM(1ALP!K13,2BAY!K13,'18MOTT'!K13,3DEL!K13,4GLEN!K13,5GOG!K13,6GR!K13,7HF!K13,8JAC!K13,9KZO!K13,'10KEL'!K13,'11KIRT'!K13,'12LM'!K13,'13LAN'!K13,'14MAC'!K13,'15MID'!K13,'16MON'!K13,'17MONT'!K13,'19MUS'!K13,'20NC'!K13,'21NW'!K13,'22OAK'!K13,'23STC'!K13,'24SCHO'!K13,'25SW'!K13,'26WAS'!K13,'27WAY'!K13,'28WES'!K13)</f>
        <v>4133607</v>
      </c>
      <c r="L13" s="124">
        <f>SUM(1ALP!L13,2BAY!L13,'18MOTT'!L13,3DEL!L13,4GLEN!L13,5GOG!L13,6GR!L13,7HF!L13,8JAC!L13,9KZO!L13,'10KEL'!L13,'11KIRT'!L13,'12LM'!L13,'13LAN'!L13,'14MAC'!L13,'15MID'!L13,'16MON'!L13,'17MONT'!L13,'19MUS'!L13,'20NC'!L13,'21NW'!L13,'22OAK'!L13,'23STC'!L13,'24SCHO'!L13,'25SW'!L13,'26WAS'!L13,'27WAY'!L13,'28WES'!L13)</f>
        <v>2165471</v>
      </c>
      <c r="M13" s="124">
        <f>SUM(1ALP!M13,2BAY!M13,'18MOTT'!M13,3DEL!M13,4GLEN!M13,5GOG!M13,6GR!M13,7HF!M13,8JAC!M13,9KZO!M13,'10KEL'!M13,'11KIRT'!M13,'12LM'!M13,'13LAN'!M13,'14MAC'!M13,'15MID'!M13,'16MON'!M13,'17MONT'!M13,'19MUS'!M13,'20NC'!M13,'21NW'!M13,'22OAK'!M13,'23STC'!M13,'24SCHO'!M13,'25SW'!M13,'26WAS'!M13,'27WAY'!M13,'28WES'!M13)</f>
        <v>871653</v>
      </c>
      <c r="N13" s="126">
        <f aca="true" t="shared" si="2" ref="N13:N19">SUM(L13:M13)</f>
        <v>3037124</v>
      </c>
      <c r="O13" s="127">
        <f aca="true" t="shared" si="3" ref="O13:O19">ROUND(N13/31,1)</f>
        <v>97971.7</v>
      </c>
      <c r="P13" s="127">
        <f aca="true" t="shared" si="4" ref="P13:P19">ROUND(J13/496,1)</f>
        <v>110956.5</v>
      </c>
      <c r="Q13" s="128"/>
      <c r="R13" s="128"/>
      <c r="S13" s="128"/>
      <c r="V13" s="130"/>
      <c r="W13" s="130"/>
    </row>
    <row r="14" spans="1:23" s="129" customFormat="1" ht="27.75" customHeight="1">
      <c r="A14" s="122" t="s">
        <v>23</v>
      </c>
      <c r="B14" s="131" t="s">
        <v>24</v>
      </c>
      <c r="C14" s="124">
        <v>6106</v>
      </c>
      <c r="D14" s="124">
        <f>SUM(1ALP!D14,2BAY!D14,'18MOTT'!D14,3DEL!D14,4GLEN!D14,5GOG!D14,6GR!D14,7HF!D14,8JAC!D14,9KZO!D14,'10KEL'!D14,'11KIRT'!D14,'12LM'!D14,'13LAN'!D14,'14MAC'!D14,'15MID'!D14,'16MON'!D14,'17MONT'!D14,'19MUS'!D14,'20NC'!D14,'21NW'!D14,'22OAK'!D14,'23STC'!D14,'24SCHO'!D14,'25SW'!D14,'26WAS'!D14,'27WAY'!D14,'28WES'!D14)</f>
        <v>23050</v>
      </c>
      <c r="E14" s="124">
        <f>SUM(1ALP!E14,2BAY!E14,'18MOTT'!E14,3DEL!E14,4GLEN!E14,5GOG!E14,6GR!E14,7HF!E14,8JAC!E14,9KZO!E14,'10KEL'!E14,'11KIRT'!E14,'12LM'!E14,'13LAN'!E14,'14MAC'!E14,'15MID'!E14,'16MON'!E14,'17MONT'!E14,'19MUS'!E14,'20NC'!E14,'21NW'!E14,'22OAK'!E14,'23STC'!E14,'24SCHO'!E14,'25SW'!E14,'26WAS'!E14,'27WAY'!E14,'28WES'!E14)</f>
        <v>277304</v>
      </c>
      <c r="F14" s="124">
        <f>SUM(1ALP!F14,2BAY!F14,'18MOTT'!F14,3DEL!F14,4GLEN!F14,5GOG!F14,6GR!F14,7HF!F14,8JAC!F14,9KZO!F14,'10KEL'!F14,'11KIRT'!F14,'12LM'!F14,'13LAN'!F14,'14MAC'!F14,'15MID'!F14,'16MON'!F14,'17MONT'!F14,'19MUS'!F14,'20NC'!F14,'21NW'!F14,'22OAK'!F14,'23STC'!F14,'24SCHO'!F14,'25SW'!F14,'26WAS'!F14,'27WAY'!F14,'28WES'!F14)</f>
        <v>136635</v>
      </c>
      <c r="G14" s="125">
        <f t="shared" si="0"/>
        <v>413939</v>
      </c>
      <c r="H14" s="124">
        <f>SUM(1ALP!H14,2BAY!H14,'18MOTT'!H14,3DEL!H14,4GLEN!H14,5GOG!H14,6GR!H14,7HF!H14,8JAC!H14,9KZO!H14,'10KEL'!H14,'11KIRT'!H14,'12LM'!H14,'13LAN'!H14,'14MAC'!H14,'15MID'!H14,'16MON'!H14,'17MONT'!H14,'19MUS'!H14,'20NC'!H14,'21NW'!H14,'22OAK'!H14,'23STC'!H14,'24SCHO'!H14,'25SW'!H14,'26WAS'!H14,'27WAY'!H14,'28WES'!H14)</f>
        <v>14530667</v>
      </c>
      <c r="I14" s="124">
        <f>SUM(1ALP!I14,2BAY!I14,'18MOTT'!I14,3DEL!I14,4GLEN!I14,5GOG!I14,6GR!I14,7HF!I14,8JAC!I14,9KZO!I14,'10KEL'!I14,'11KIRT'!I14,'12LM'!I14,'13LAN'!I14,'14MAC'!I14,'15MID'!I14,'16MON'!I14,'17MONT'!I14,'19MUS'!I14,'20NC'!I14,'21NW'!I14,'22OAK'!I14,'23STC'!I14,'24SCHO'!I14,'25SW'!I14,'26WAS'!I14,'27WAY'!I14,'28WES'!I14)</f>
        <v>6392493</v>
      </c>
      <c r="J14" s="125">
        <f t="shared" si="1"/>
        <v>20923160</v>
      </c>
      <c r="K14" s="124">
        <f>SUM(1ALP!K14,2BAY!K14,'18MOTT'!K14,3DEL!K14,4GLEN!K14,5GOG!K14,6GR!K14,7HF!K14,8JAC!K14,9KZO!K14,'10KEL'!K14,'11KIRT'!K14,'12LM'!K14,'13LAN'!K14,'14MAC'!K14,'15MID'!K14,'16MON'!K14,'17MONT'!K14,'19MUS'!K14,'20NC'!K14,'21NW'!K14,'22OAK'!K14,'23STC'!K14,'24SCHO'!K14,'25SW'!K14,'26WAS'!K14,'27WAY'!K14,'28WES'!K14)</f>
        <v>20443845</v>
      </c>
      <c r="L14" s="124">
        <f>SUM(1ALP!L14,2BAY!L14,'18MOTT'!L14,3DEL!L14,4GLEN!L14,5GOG!L14,6GR!L14,7HF!L14,8JAC!L14,9KZO!L14,'10KEL'!L14,'11KIRT'!L14,'12LM'!L14,'13LAN'!L14,'14MAC'!L14,'15MID'!L14,'16MON'!L14,'17MONT'!L14,'19MUS'!L14,'20NC'!L14,'21NW'!L14,'22OAK'!L14,'23STC'!L14,'24SCHO'!L14,'25SW'!L14,'26WAS'!L14,'27WAY'!L14,'28WES'!L14)</f>
        <v>795035</v>
      </c>
      <c r="M14" s="124">
        <f>SUM(1ALP!M14,2BAY!M14,'18MOTT'!M14,3DEL!M14,4GLEN!M14,5GOG!M14,6GR!M14,7HF!M14,8JAC!M14,9KZO!M14,'10KEL'!M14,'11KIRT'!M14,'12LM'!M14,'13LAN'!M14,'14MAC'!M14,'15MID'!M14,'16MON'!M14,'17MONT'!M14,'19MUS'!M14,'20NC'!M14,'21NW'!M14,'22OAK'!M14,'23STC'!M14,'24SCHO'!M14,'25SW'!M14,'26WAS'!M14,'27WAY'!M14,'28WES'!M14)</f>
        <v>348319</v>
      </c>
      <c r="N14" s="126">
        <f t="shared" si="2"/>
        <v>1143354</v>
      </c>
      <c r="O14" s="127">
        <f t="shared" si="3"/>
        <v>36882.4</v>
      </c>
      <c r="P14" s="127">
        <f t="shared" si="4"/>
        <v>42183.8</v>
      </c>
      <c r="Q14" s="128"/>
      <c r="R14" s="128"/>
      <c r="S14" s="128"/>
      <c r="V14" s="130"/>
      <c r="W14" s="130"/>
    </row>
    <row r="15" spans="1:23" s="129" customFormat="1" ht="27.75" customHeight="1">
      <c r="A15" s="122" t="s">
        <v>25</v>
      </c>
      <c r="B15" s="131" t="s">
        <v>26</v>
      </c>
      <c r="C15" s="124">
        <v>3948</v>
      </c>
      <c r="D15" s="124">
        <f>SUM(1ALP!D15,2BAY!D15,'18MOTT'!D15,3DEL!D15,4GLEN!D15,5GOG!D15,6GR!D15,7HF!D15,8JAC!D15,9KZO!D15,'10KEL'!D15,'11KIRT'!D15,'12LM'!D15,'13LAN'!D15,'14MAC'!D15,'15MID'!D15,'16MON'!D15,'17MONT'!D15,'19MUS'!D15,'20NC'!D15,'21NW'!D15,'22OAK'!D15,'23STC'!D15,'24SCHO'!D15,'25SW'!D15,'26WAS'!D15,'27WAY'!D15,'28WES'!D15)</f>
        <v>10811</v>
      </c>
      <c r="E15" s="124">
        <f>SUM(1ALP!E15,2BAY!E15,'18MOTT'!E15,3DEL!E15,4GLEN!E15,5GOG!E15,6GR!E15,7HF!E15,8JAC!E15,9KZO!E15,'10KEL'!E15,'11KIRT'!E15,'12LM'!E15,'13LAN'!E15,'14MAC'!E15,'15MID'!E15,'16MON'!E15,'17MONT'!E15,'19MUS'!E15,'20NC'!E15,'21NW'!E15,'22OAK'!E15,'23STC'!E15,'24SCHO'!E15,'25SW'!E15,'26WAS'!E15,'27WAY'!E15,'28WES'!E15)</f>
        <v>70430</v>
      </c>
      <c r="F15" s="124">
        <f>SUM(1ALP!F15,2BAY!F15,'18MOTT'!F15,3DEL!F15,4GLEN!F15,5GOG!F15,6GR!F15,7HF!F15,8JAC!F15,9KZO!F15,'10KEL'!F15,'11KIRT'!F15,'12LM'!F15,'13LAN'!F15,'14MAC'!F15,'15MID'!F15,'16MON'!F15,'17MONT'!F15,'19MUS'!F15,'20NC'!F15,'21NW'!F15,'22OAK'!F15,'23STC'!F15,'24SCHO'!F15,'25SW'!F15,'26WAS'!F15,'27WAY'!F15,'28WES'!F15)</f>
        <v>44699</v>
      </c>
      <c r="G15" s="125">
        <f t="shared" si="0"/>
        <v>115129</v>
      </c>
      <c r="H15" s="124">
        <f>SUM(1ALP!H15,2BAY!H15,'18MOTT'!H15,3DEL!H15,4GLEN!H15,5GOG!H15,6GR!H15,7HF!H15,8JAC!H15,9KZO!H15,'10KEL'!H15,'11KIRT'!H15,'12LM'!H15,'13LAN'!H15,'14MAC'!H15,'15MID'!H15,'16MON'!H15,'17MONT'!H15,'19MUS'!H15,'20NC'!H15,'21NW'!H15,'22OAK'!H15,'23STC'!H15,'24SCHO'!H15,'25SW'!H15,'26WAS'!H15,'27WAY'!H15,'28WES'!H15)</f>
        <v>4120423</v>
      </c>
      <c r="I15" s="124">
        <f>SUM(1ALP!I15,2BAY!I15,'18MOTT'!I15,3DEL!I15,4GLEN!I15,5GOG!I15,6GR!I15,7HF!I15,8JAC!I15,9KZO!I15,'10KEL'!I15,'11KIRT'!I15,'12LM'!I15,'13LAN'!I15,'14MAC'!I15,'15MID'!I15,'16MON'!I15,'17MONT'!I15,'19MUS'!I15,'20NC'!I15,'21NW'!I15,'22OAK'!I15,'23STC'!I15,'24SCHO'!I15,'25SW'!I15,'26WAS'!I15,'27WAY'!I15,'28WES'!I15)</f>
        <v>2237971</v>
      </c>
      <c r="J15" s="125">
        <f t="shared" si="1"/>
        <v>6358394</v>
      </c>
      <c r="K15" s="124">
        <f>SUM(1ALP!K15,2BAY!K15,'18MOTT'!K15,3DEL!K15,4GLEN!K15,5GOG!K15,6GR!K15,7HF!K15,8JAC!K15,9KZO!K15,'10KEL'!K15,'11KIRT'!K15,'12LM'!K15,'13LAN'!K15,'14MAC'!K15,'15MID'!K15,'16MON'!K15,'17MONT'!K15,'19MUS'!K15,'20NC'!K15,'21NW'!K15,'22OAK'!K15,'23STC'!K15,'24SCHO'!K15,'25SW'!K15,'26WAS'!K15,'27WAY'!K15,'28WES'!K15)</f>
        <v>6305451</v>
      </c>
      <c r="L15" s="124">
        <f>SUM(1ALP!L15,2BAY!L15,'18MOTT'!L15,3DEL!L15,4GLEN!L15,5GOG!L15,6GR!L15,7HF!L15,8JAC!L15,9KZO!L15,'10KEL'!L15,'11KIRT'!L15,'12LM'!L15,'13LAN'!L15,'14MAC'!L15,'15MID'!L15,'16MON'!L15,'17MONT'!L15,'19MUS'!L15,'20NC'!L15,'21NW'!L15,'22OAK'!L15,'23STC'!L15,'24SCHO'!L15,'25SW'!L15,'26WAS'!L15,'27WAY'!L15,'28WES'!L15)</f>
        <v>173206</v>
      </c>
      <c r="M15" s="124">
        <f>SUM(1ALP!M15,2BAY!M15,'18MOTT'!M15,3DEL!M15,4GLEN!M15,5GOG!M15,6GR!M15,7HF!M15,8JAC!M15,9KZO!M15,'10KEL'!M15,'11KIRT'!M15,'12LM'!M15,'13LAN'!M15,'14MAC'!M15,'15MID'!M15,'16MON'!M15,'17MONT'!M15,'19MUS'!M15,'20NC'!M15,'21NW'!M15,'22OAK'!M15,'23STC'!M15,'24SCHO'!M15,'25SW'!M15,'26WAS'!M15,'27WAY'!M15,'28WES'!M15)</f>
        <v>95527</v>
      </c>
      <c r="N15" s="126">
        <f t="shared" si="2"/>
        <v>268733</v>
      </c>
      <c r="O15" s="127">
        <f t="shared" si="3"/>
        <v>8668.8</v>
      </c>
      <c r="P15" s="127">
        <f t="shared" si="4"/>
        <v>12819.3</v>
      </c>
      <c r="Q15" s="128"/>
      <c r="R15" s="128"/>
      <c r="S15" s="128"/>
      <c r="V15" s="130"/>
      <c r="W15" s="130"/>
    </row>
    <row r="16" spans="1:23" s="129" customFormat="1" ht="27.75" customHeight="1">
      <c r="A16" s="122" t="s">
        <v>27</v>
      </c>
      <c r="B16" s="123" t="s">
        <v>28</v>
      </c>
      <c r="C16" s="124">
        <v>2433</v>
      </c>
      <c r="D16" s="124">
        <f>SUM(1ALP!D16,2BAY!D16,'18MOTT'!D16,3DEL!D16,4GLEN!D16,5GOG!D16,6GR!D16,7HF!D16,8JAC!D16,9KZO!D16,'10KEL'!D16,'11KIRT'!D16,'12LM'!D16,'13LAN'!D16,'14MAC'!D16,'15MID'!D16,'16MON'!D16,'17MONT'!D16,'19MUS'!D16,'20NC'!D16,'21NW'!D16,'22OAK'!D16,'23STC'!D16,'24SCHO'!D16,'25SW'!D16,'26WAS'!D16,'27WAY'!D16,'28WES'!D16)</f>
        <v>9054</v>
      </c>
      <c r="E16" s="124">
        <f>SUM(1ALP!E16,2BAY!E16,'18MOTT'!E16,3DEL!E16,4GLEN!E16,5GOG!E16,6GR!E16,7HF!E16,8JAC!E16,9KZO!E16,'10KEL'!E16,'11KIRT'!E16,'12LM'!E16,'13LAN'!E16,'14MAC'!E16,'15MID'!E16,'16MON'!E16,'17MONT'!E16,'19MUS'!E16,'20NC'!E16,'21NW'!E16,'22OAK'!E16,'23STC'!E16,'24SCHO'!E16,'25SW'!E16,'26WAS'!E16,'27WAY'!E16,'28WES'!E16)</f>
        <v>108314</v>
      </c>
      <c r="F16" s="124">
        <f>SUM(1ALP!F16,2BAY!F16,'18MOTT'!F16,3DEL!F16,4GLEN!F16,5GOG!F16,6GR!F16,7HF!F16,8JAC!F16,9KZO!F16,'10KEL'!F16,'11KIRT'!F16,'12LM'!F16,'13LAN'!F16,'14MAC'!F16,'15MID'!F16,'16MON'!F16,'17MONT'!F16,'19MUS'!F16,'20NC'!F16,'21NW'!F16,'22OAK'!F16,'23STC'!F16,'24SCHO'!F16,'25SW'!F16,'26WAS'!F16,'27WAY'!F16,'28WES'!F16)</f>
        <v>57380</v>
      </c>
      <c r="G16" s="125">
        <f t="shared" si="0"/>
        <v>165694</v>
      </c>
      <c r="H16" s="124">
        <f>SUM(1ALP!H16,2BAY!H16,'18MOTT'!H16,3DEL!H16,4GLEN!H16,5GOG!H16,6GR!H16,7HF!H16,8JAC!H16,9KZO!H16,'10KEL'!H16,'11KIRT'!H16,'12LM'!H16,'13LAN'!H16,'14MAC'!H16,'15MID'!H16,'16MON'!H16,'17MONT'!H16,'19MUS'!H16,'20NC'!H16,'21NW'!H16,'22OAK'!H16,'23STC'!H16,'24SCHO'!H16,'25SW'!H16,'26WAS'!H16,'27WAY'!H16,'28WES'!H16)</f>
        <v>6973062</v>
      </c>
      <c r="I16" s="124">
        <f>SUM(1ALP!I16,2BAY!I16,'18MOTT'!I16,3DEL!I16,4GLEN!I16,5GOG!I16,6GR!I16,7HF!I16,8JAC!I16,9KZO!I16,'10KEL'!I16,'11KIRT'!I16,'12LM'!I16,'13LAN'!I16,'14MAC'!I16,'15MID'!I16,'16MON'!I16,'17MONT'!I16,'19MUS'!I16,'20NC'!I16,'21NW'!I16,'22OAK'!I16,'23STC'!I16,'24SCHO'!I16,'25SW'!I16,'26WAS'!I16,'27WAY'!I16,'28WES'!I16)</f>
        <v>3880987</v>
      </c>
      <c r="J16" s="125">
        <f t="shared" si="1"/>
        <v>10854049</v>
      </c>
      <c r="K16" s="124">
        <f>SUM(1ALP!K16,2BAY!K16,'18MOTT'!K16,3DEL!K16,4GLEN!K16,5GOG!K16,6GR!K16,7HF!K16,8JAC!K16,9KZO!K16,'10KEL'!K16,'11KIRT'!K16,'12LM'!K16,'13LAN'!K16,'14MAC'!K16,'15MID'!K16,'16MON'!K16,'17MONT'!K16,'19MUS'!K16,'20NC'!K16,'21NW'!K16,'22OAK'!K16,'23STC'!K16,'24SCHO'!K16,'25SW'!K16,'26WAS'!K16,'27WAY'!K16,'28WES'!K16)</f>
        <v>10708784</v>
      </c>
      <c r="L16" s="124">
        <f>SUM(1ALP!L16,2BAY!L16,'18MOTT'!L16,3DEL!L16,4GLEN!L16,5GOG!L16,6GR!L16,7HF!L16,8JAC!L16,9KZO!L16,'10KEL'!L16,'11KIRT'!L16,'12LM'!L16,'13LAN'!L16,'14MAC'!L16,'15MID'!L16,'16MON'!L16,'17MONT'!L16,'19MUS'!L16,'20NC'!L16,'21NW'!L16,'22OAK'!L16,'23STC'!L16,'24SCHO'!L16,'25SW'!L16,'26WAS'!L16,'27WAY'!L16,'28WES'!L16)</f>
        <v>272645</v>
      </c>
      <c r="M16" s="124">
        <f>SUM(1ALP!M16,2BAY!M16,'18MOTT'!M16,3DEL!M16,4GLEN!M16,5GOG!M16,6GR!M16,7HF!M16,8JAC!M16,9KZO!M16,'10KEL'!M16,'11KIRT'!M16,'12LM'!M16,'13LAN'!M16,'14MAC'!M16,'15MID'!M16,'16MON'!M16,'17MONT'!M16,'19MUS'!M16,'20NC'!M16,'21NW'!M16,'22OAK'!M16,'23STC'!M16,'24SCHO'!M16,'25SW'!M16,'26WAS'!M16,'27WAY'!M16,'28WES'!M16)</f>
        <v>160007</v>
      </c>
      <c r="N16" s="126">
        <f t="shared" si="2"/>
        <v>432652</v>
      </c>
      <c r="O16" s="127">
        <f t="shared" si="3"/>
        <v>13956.5</v>
      </c>
      <c r="P16" s="127">
        <f t="shared" si="4"/>
        <v>21883.2</v>
      </c>
      <c r="Q16" s="128"/>
      <c r="R16" s="128"/>
      <c r="S16" s="128"/>
      <c r="V16" s="130"/>
      <c r="W16" s="130"/>
    </row>
    <row r="17" spans="1:23" s="129" customFormat="1" ht="27.75" customHeight="1">
      <c r="A17" s="122" t="s">
        <v>29</v>
      </c>
      <c r="B17" s="131" t="s">
        <v>30</v>
      </c>
      <c r="C17" s="124">
        <v>493</v>
      </c>
      <c r="D17" s="124">
        <f>SUM(1ALP!D17,2BAY!D17,'18MOTT'!D17,3DEL!D17,4GLEN!D17,5GOG!D17,6GR!D17,7HF!D17,8JAC!D17,9KZO!D17,'10KEL'!D17,'11KIRT'!D17,'12LM'!D17,'13LAN'!D17,'14MAC'!D17,'15MID'!D17,'16MON'!D17,'17MONT'!D17,'19MUS'!D17,'20NC'!D17,'21NW'!D17,'22OAK'!D17,'23STC'!D17,'24SCHO'!D17,'25SW'!D17,'26WAS'!D17,'27WAY'!D17,'28WES'!D17)</f>
        <v>8786</v>
      </c>
      <c r="E17" s="124">
        <f>SUM(1ALP!E17,2BAY!E17,'18MOTT'!E17,3DEL!E17,4GLEN!E17,5GOG!E17,6GR!E17,7HF!E17,8JAC!E17,9KZO!E17,'10KEL'!E17,'11KIRT'!E17,'12LM'!E17,'13LAN'!E17,'14MAC'!E17,'15MID'!E17,'16MON'!E17,'17MONT'!E17,'19MUS'!E17,'20NC'!E17,'21NW'!E17,'22OAK'!E17,'23STC'!E17,'24SCHO'!E17,'25SW'!E17,'26WAS'!E17,'27WAY'!E17,'28WES'!E17)</f>
        <v>113694</v>
      </c>
      <c r="F17" s="124">
        <f>SUM(1ALP!F17,2BAY!F17,'18MOTT'!F17,3DEL!F17,4GLEN!F17,5GOG!F17,6GR!F17,7HF!F17,8JAC!F17,9KZO!F17,'10KEL'!F17,'11KIRT'!F17,'12LM'!F17,'13LAN'!F17,'14MAC'!F17,'15MID'!F17,'16MON'!F17,'17MONT'!F17,'19MUS'!F17,'20NC'!F17,'21NW'!F17,'22OAK'!F17,'23STC'!F17,'24SCHO'!F17,'25SW'!F17,'26WAS'!F17,'27WAY'!F17,'28WES'!F17)</f>
        <v>53787</v>
      </c>
      <c r="G17" s="125">
        <f t="shared" si="0"/>
        <v>167481</v>
      </c>
      <c r="H17" s="124">
        <f>SUM(1ALP!H17,2BAY!H17,'18MOTT'!H17,3DEL!H17,4GLEN!H17,5GOG!H17,6GR!H17,7HF!H17,8JAC!H17,9KZO!H17,'10KEL'!H17,'11KIRT'!H17,'12LM'!H17,'13LAN'!H17,'14MAC'!H17,'15MID'!H17,'16MON'!H17,'17MONT'!H17,'19MUS'!H17,'20NC'!H17,'21NW'!H17,'22OAK'!H17,'23STC'!H17,'24SCHO'!H17,'25SW'!H17,'26WAS'!H17,'27WAY'!H17,'28WES'!H17)</f>
        <v>6311527</v>
      </c>
      <c r="I17" s="124">
        <f>SUM(1ALP!I17,2BAY!I17,'18MOTT'!I17,3DEL!I17,4GLEN!I17,5GOG!I17,6GR!I17,7HF!I17,8JAC!I17,9KZO!I17,'10KEL'!I17,'11KIRT'!I17,'12LM'!I17,'13LAN'!I17,'14MAC'!I17,'15MID'!I17,'16MON'!I17,'17MONT'!I17,'19MUS'!I17,'20NC'!I17,'21NW'!I17,'22OAK'!I17,'23STC'!I17,'24SCHO'!I17,'25SW'!I17,'26WAS'!I17,'27WAY'!I17,'28WES'!I17)</f>
        <v>2973444</v>
      </c>
      <c r="J17" s="125">
        <f t="shared" si="1"/>
        <v>9284971</v>
      </c>
      <c r="K17" s="124">
        <f>SUM(1ALP!K17,2BAY!K17,'18MOTT'!K17,3DEL!K17,4GLEN!K17,5GOG!K17,6GR!K17,7HF!K17,8JAC!K17,9KZO!K17,'10KEL'!K17,'11KIRT'!K17,'12LM'!K17,'13LAN'!K17,'14MAC'!K17,'15MID'!K17,'16MON'!K17,'17MONT'!K17,'19MUS'!K17,'20NC'!K17,'21NW'!K17,'22OAK'!K17,'23STC'!K17,'24SCHO'!K17,'25SW'!K17,'26WAS'!K17,'27WAY'!K17,'28WES'!K17)</f>
        <v>87689</v>
      </c>
      <c r="L17" s="124">
        <f>SUM(1ALP!L17,2BAY!L17,'18MOTT'!L17,3DEL!L17,4GLEN!L17,5GOG!L17,6GR!L17,7HF!L17,8JAC!L17,9KZO!L17,'10KEL'!L17,'11KIRT'!L17,'12LM'!L17,'13LAN'!L17,'14MAC'!L17,'15MID'!L17,'16MON'!L17,'17MONT'!L17,'19MUS'!L17,'20NC'!L17,'21NW'!L17,'22OAK'!L17,'23STC'!L17,'24SCHO'!L17,'25SW'!L17,'26WAS'!L17,'27WAY'!L17,'28WES'!L17)</f>
        <v>363630</v>
      </c>
      <c r="M17" s="124">
        <f>SUM(1ALP!M17,2BAY!M17,'18MOTT'!M17,3DEL!M17,4GLEN!M17,5GOG!M17,6GR!M17,7HF!M17,8JAC!M17,9KZO!M17,'10KEL'!M17,'11KIRT'!M17,'12LM'!M17,'13LAN'!M17,'14MAC'!M17,'15MID'!M17,'16MON'!M17,'17MONT'!M17,'19MUS'!M17,'20NC'!M17,'21NW'!M17,'22OAK'!M17,'23STC'!M17,'24SCHO'!M17,'25SW'!M17,'26WAS'!M17,'27WAY'!M17,'28WES'!M17)</f>
        <v>174843</v>
      </c>
      <c r="N17" s="126">
        <f t="shared" si="2"/>
        <v>538473</v>
      </c>
      <c r="O17" s="127">
        <f t="shared" si="3"/>
        <v>17370.1</v>
      </c>
      <c r="P17" s="127">
        <f t="shared" si="4"/>
        <v>18719.7</v>
      </c>
      <c r="Q17" s="128"/>
      <c r="R17" s="128"/>
      <c r="S17" s="128"/>
      <c r="V17" s="130"/>
      <c r="W17" s="130"/>
    </row>
    <row r="18" spans="1:23" s="129" customFormat="1" ht="27.75" customHeight="1">
      <c r="A18" s="132">
        <v>1.6</v>
      </c>
      <c r="B18" s="123" t="s">
        <v>31</v>
      </c>
      <c r="C18" s="124">
        <v>477</v>
      </c>
      <c r="D18" s="124">
        <f>SUM(1ALP!D18,2BAY!D18,'18MOTT'!D18,3DEL!D18,4GLEN!D18,5GOG!D18,6GR!D18,7HF!D18,8JAC!D18,9KZO!D18,'10KEL'!D18,'11KIRT'!D18,'12LM'!D18,'13LAN'!D18,'14MAC'!D18,'15MID'!D18,'16MON'!D18,'17MONT'!D18,'19MUS'!D18,'20NC'!D18,'21NW'!D18,'22OAK'!D18,'23STC'!D18,'24SCHO'!D18,'25SW'!D18,'26WAS'!D18,'27WAY'!D18,'28WES'!D18)</f>
        <v>2274</v>
      </c>
      <c r="E18" s="124">
        <f>SUM(1ALP!E18,2BAY!E18,'18MOTT'!E18,3DEL!E18,4GLEN!E18,5GOG!E18,6GR!E18,7HF!E18,8JAC!E18,9KZO!E18,'10KEL'!E18,'11KIRT'!E18,'12LM'!E18,'13LAN'!E18,'14MAC'!E18,'15MID'!E18,'16MON'!E18,'17MONT'!E18,'19MUS'!E18,'20NC'!E18,'21NW'!E18,'22OAK'!E18,'23STC'!E18,'24SCHO'!E18,'25SW'!E18,'26WAS'!E18,'27WAY'!E18,'28WES'!E18)</f>
        <v>52383</v>
      </c>
      <c r="F18" s="124">
        <f>SUM(1ALP!F18,2BAY!F18,'18MOTT'!F18,3DEL!F18,4GLEN!F18,5GOG!F18,6GR!F18,7HF!F18,8JAC!F18,9KZO!F18,'10KEL'!F18,'11KIRT'!F18,'12LM'!F18,'13LAN'!F18,'14MAC'!F18,'15MID'!F18,'16MON'!F18,'17MONT'!F18,'19MUS'!F18,'20NC'!F18,'21NW'!F18,'22OAK'!F18,'23STC'!F18,'24SCHO'!F18,'25SW'!F18,'26WAS'!F18,'27WAY'!F18,'28WES'!F18)</f>
        <v>11818</v>
      </c>
      <c r="G18" s="125">
        <f t="shared" si="0"/>
        <v>64201</v>
      </c>
      <c r="H18" s="124">
        <f>SUM(1ALP!H18,2BAY!H18,'18MOTT'!H18,3DEL!H18,4GLEN!H18,5GOG!H18,6GR!H18,7HF!H18,8JAC!H18,9KZO!H18,'10KEL'!H18,'11KIRT'!H18,'12LM'!H18,'13LAN'!H18,'14MAC'!H18,'15MID'!H18,'16MON'!H18,'17MONT'!H18,'19MUS'!H18,'20NC'!H18,'21NW'!H18,'22OAK'!H18,'23STC'!H18,'24SCHO'!H18,'25SW'!H18,'26WAS'!H18,'27WAY'!H18,'28WES'!H18)</f>
        <v>556254</v>
      </c>
      <c r="I18" s="124">
        <f>SUM(1ALP!I18,2BAY!I18,'18MOTT'!I18,3DEL!I18,4GLEN!I18,5GOG!I18,6GR!I18,7HF!I18,8JAC!I18,9KZO!I18,'10KEL'!I18,'11KIRT'!I18,'12LM'!I18,'13LAN'!I18,'14MAC'!I18,'15MID'!I18,'16MON'!I18,'17MONT'!I18,'19MUS'!I18,'20NC'!I18,'21NW'!I18,'22OAK'!I18,'23STC'!I18,'24SCHO'!I18,'25SW'!I18,'26WAS'!I18,'27WAY'!I18,'28WES'!I18)</f>
        <v>194997</v>
      </c>
      <c r="J18" s="125">
        <f t="shared" si="1"/>
        <v>751251</v>
      </c>
      <c r="K18" s="133"/>
      <c r="L18" s="124">
        <f>SUM(1ALP!L18,2BAY!L18,'18MOTT'!L18,3DEL!L18,4GLEN!L18,5GOG!L18,6GR!L18,7HF!L18,8JAC!L18,9KZO!L18,'10KEL'!L18,'11KIRT'!L18,'12LM'!L18,'13LAN'!L18,'14MAC'!L18,'15MID'!L18,'16MON'!L18,'17MONT'!L18,'19MUS'!L18,'20NC'!L18,'21NW'!L18,'22OAK'!L18,'23STC'!L18,'24SCHO'!L18,'25SW'!L18,'26WAS'!L18,'27WAY'!L18,'28WES'!L18)</f>
        <v>20990</v>
      </c>
      <c r="M18" s="124">
        <f>SUM(1ALP!M18,2BAY!M18,'18MOTT'!M18,3DEL!M18,4GLEN!M18,5GOG!M18,6GR!M18,7HF!M18,8JAC!M18,9KZO!M18,'10KEL'!M18,'11KIRT'!M18,'12LM'!M18,'13LAN'!M18,'14MAC'!M18,'15MID'!M18,'16MON'!M18,'17MONT'!M18,'19MUS'!M18,'20NC'!M18,'21NW'!M18,'22OAK'!M18,'23STC'!M18,'24SCHO'!M18,'25SW'!M18,'26WAS'!M18,'27WAY'!M18,'28WES'!M18)</f>
        <v>9107</v>
      </c>
      <c r="N18" s="126">
        <f t="shared" si="2"/>
        <v>30097</v>
      </c>
      <c r="O18" s="127">
        <f t="shared" si="3"/>
        <v>970.9</v>
      </c>
      <c r="P18" s="127">
        <f t="shared" si="4"/>
        <v>1514.6</v>
      </c>
      <c r="Q18" s="128"/>
      <c r="R18" s="128"/>
      <c r="S18" s="128"/>
      <c r="V18" s="130"/>
      <c r="W18" s="130"/>
    </row>
    <row r="19" spans="1:23" s="129" customFormat="1" ht="27.75" customHeight="1">
      <c r="A19" s="134">
        <v>1.7</v>
      </c>
      <c r="B19" s="135" t="s">
        <v>32</v>
      </c>
      <c r="C19" s="136">
        <v>1576</v>
      </c>
      <c r="D19" s="136">
        <f>SUM(1ALP!D19,2BAY!D19,'18MOTT'!D19,3DEL!D19,4GLEN!D19,5GOG!D19,6GR!D19,7HF!D19,8JAC!D19,9KZO!D19,'10KEL'!D19,'11KIRT'!D19,'12LM'!D19,'13LAN'!D19,'14MAC'!D19,'15MID'!D19,'16MON'!D19,'17MONT'!D19,'19MUS'!D19,'20NC'!D19,'21NW'!D19,'22OAK'!D19,'23STC'!D19,'24SCHO'!D19,'25SW'!D19,'26WAS'!D19,'27WAY'!D19,'28WES'!D19)</f>
        <v>4810</v>
      </c>
      <c r="E19" s="136">
        <f>SUM(1ALP!E19,2BAY!E19,'18MOTT'!E19,3DEL!E19,4GLEN!E19,5GOG!E19,6GR!E19,7HF!E19,8JAC!E19,9KZO!E19,'10KEL'!E19,'11KIRT'!E19,'12LM'!E19,'13LAN'!E19,'14MAC'!E19,'15MID'!E19,'16MON'!E19,'17MONT'!E19,'19MUS'!E19,'20NC'!E19,'21NW'!E19,'22OAK'!E19,'23STC'!E19,'24SCHO'!E19,'25SW'!E19,'26WAS'!E19,'27WAY'!E19,'28WES'!E19)</f>
        <v>80436</v>
      </c>
      <c r="F19" s="136">
        <f>SUM(1ALP!F19,2BAY!F19,'18MOTT'!F19,3DEL!F19,4GLEN!F19,5GOG!F19,6GR!F19,7HF!F19,8JAC!F19,9KZO!F19,'10KEL'!F19,'11KIRT'!F19,'12LM'!F19,'13LAN'!F19,'14MAC'!F19,'15MID'!F19,'16MON'!F19,'17MONT'!F19,'19MUS'!F19,'20NC'!F19,'21NW'!F19,'22OAK'!F19,'23STC'!F19,'24SCHO'!F19,'25SW'!F19,'26WAS'!F19,'27WAY'!F19,'28WES'!F19)</f>
        <v>18950</v>
      </c>
      <c r="G19" s="137">
        <f t="shared" si="0"/>
        <v>99386</v>
      </c>
      <c r="H19" s="136">
        <f>SUM(1ALP!H19,2BAY!H19,'18MOTT'!H19,3DEL!H19,4GLEN!H19,5GOG!H19,6GR!H19,7HF!H19,8JAC!H19,9KZO!H19,'10KEL'!H19,'11KIRT'!H19,'12LM'!H19,'13LAN'!H19,'14MAC'!H19,'15MID'!H19,'16MON'!H19,'17MONT'!H19,'19MUS'!H19,'20NC'!H19,'21NW'!H19,'22OAK'!H19,'23STC'!H19,'24SCHO'!H19,'25SW'!H19,'26WAS'!H19,'27WAY'!H19,'28WES'!H19)</f>
        <v>639206</v>
      </c>
      <c r="I19" s="136">
        <f>SUM(1ALP!I19,2BAY!I19,'18MOTT'!I19,3DEL!I19,4GLEN!I19,5GOG!I19,6GR!I19,7HF!I19,8JAC!I19,9KZO!I19,'10KEL'!I19,'11KIRT'!I19,'12LM'!I19,'13LAN'!I19,'14MAC'!I19,'15MID'!I19,'16MON'!I19,'17MONT'!I19,'19MUS'!I19,'20NC'!I19,'21NW'!I19,'22OAK'!I19,'23STC'!I19,'24SCHO'!I19,'25SW'!I19,'26WAS'!I19,'27WAY'!I19,'28WES'!I19)</f>
        <v>230783</v>
      </c>
      <c r="J19" s="137">
        <f t="shared" si="1"/>
        <v>869989</v>
      </c>
      <c r="K19" s="138"/>
      <c r="L19" s="136">
        <f>SUM(1ALP!L19,2BAY!L19,'18MOTT'!L19,3DEL!L19,4GLEN!L19,5GOG!L19,6GR!L19,7HF!L19,8JAC!L19,9KZO!L19,'10KEL'!L19,'11KIRT'!L19,'12LM'!L19,'13LAN'!L19,'14MAC'!L19,'15MID'!L19,'16MON'!L19,'17MONT'!L19,'19MUS'!L19,'20NC'!L19,'21NW'!L19,'22OAK'!L19,'23STC'!L19,'24SCHO'!L19,'25SW'!L19,'26WAS'!L19,'27WAY'!L19,'28WES'!L19)</f>
        <v>12530</v>
      </c>
      <c r="M19" s="136">
        <f>SUM(1ALP!M19,2BAY!M19,'18MOTT'!M19,3DEL!M19,4GLEN!M19,5GOG!M19,6GR!M19,7HF!M19,8JAC!M19,9KZO!M19,'10KEL'!M19,'11KIRT'!M19,'12LM'!M19,'13LAN'!M19,'14MAC'!M19,'15MID'!M19,'16MON'!M19,'17MONT'!M19,'19MUS'!M19,'20NC'!M19,'21NW'!M19,'22OAK'!M19,'23STC'!M19,'24SCHO'!M19,'25SW'!M19,'26WAS'!M19,'27WAY'!M19,'28WES'!M19)</f>
        <v>4783</v>
      </c>
      <c r="N19" s="139">
        <f t="shared" si="2"/>
        <v>17313</v>
      </c>
      <c r="O19" s="140">
        <f t="shared" si="3"/>
        <v>558.5</v>
      </c>
      <c r="P19" s="140">
        <f t="shared" si="4"/>
        <v>1754</v>
      </c>
      <c r="Q19" s="128"/>
      <c r="R19" s="128"/>
      <c r="S19" s="128"/>
      <c r="V19" s="130"/>
      <c r="W19" s="130"/>
    </row>
    <row r="20" spans="1:23" s="129" customFormat="1" ht="27.75" customHeight="1">
      <c r="A20" s="122" t="s">
        <v>33</v>
      </c>
      <c r="B20" s="141" t="s">
        <v>4</v>
      </c>
      <c r="C20" s="125">
        <f aca="true" t="shared" si="5" ref="C20:P20">SUM(C13:C19)</f>
        <v>21248</v>
      </c>
      <c r="D20" s="125">
        <f t="shared" si="5"/>
        <v>102687</v>
      </c>
      <c r="E20" s="125">
        <f t="shared" si="5"/>
        <v>1404745</v>
      </c>
      <c r="F20" s="125">
        <f t="shared" si="5"/>
        <v>606372</v>
      </c>
      <c r="G20" s="125">
        <f t="shared" si="5"/>
        <v>2011117</v>
      </c>
      <c r="H20" s="125">
        <f t="shared" si="5"/>
        <v>72684492</v>
      </c>
      <c r="I20" s="125">
        <f t="shared" si="5"/>
        <v>31391757</v>
      </c>
      <c r="J20" s="125">
        <f t="shared" si="5"/>
        <v>104076249</v>
      </c>
      <c r="K20" s="125">
        <f t="shared" si="5"/>
        <v>41679376</v>
      </c>
      <c r="L20" s="125">
        <f t="shared" si="5"/>
        <v>3803507</v>
      </c>
      <c r="M20" s="125">
        <f t="shared" si="5"/>
        <v>1664239</v>
      </c>
      <c r="N20" s="126">
        <f t="shared" si="5"/>
        <v>5467746</v>
      </c>
      <c r="O20" s="142">
        <f t="shared" si="5"/>
        <v>176378.9</v>
      </c>
      <c r="P20" s="142">
        <f t="shared" si="5"/>
        <v>209831.1</v>
      </c>
      <c r="Q20" s="128"/>
      <c r="R20" s="128"/>
      <c r="S20" s="128"/>
      <c r="V20" s="130"/>
      <c r="W20" s="130"/>
    </row>
    <row r="21" spans="1:19" ht="11.25" customHeight="1">
      <c r="A21" s="143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S21" s="78"/>
    </row>
    <row r="22" spans="1:15" ht="11.25" customHeight="1">
      <c r="A22" s="144"/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O22" s="77"/>
    </row>
    <row r="23" spans="1:13" ht="11.25" customHeight="1">
      <c r="A23" s="143"/>
      <c r="B23" s="80"/>
      <c r="C23" s="147"/>
      <c r="D23" s="147"/>
      <c r="E23" s="75"/>
      <c r="F23" s="147"/>
      <c r="G23" s="147"/>
      <c r="H23" s="75"/>
      <c r="I23" s="147"/>
      <c r="J23" s="147"/>
      <c r="K23" s="147"/>
      <c r="L23" s="75"/>
      <c r="M23" s="75"/>
    </row>
    <row r="24" spans="1:13" ht="11.25" customHeight="1">
      <c r="A24" s="143"/>
      <c r="B24" s="80"/>
      <c r="C24" s="147"/>
      <c r="D24" s="147"/>
      <c r="E24" s="75"/>
      <c r="F24" s="147"/>
      <c r="G24" s="147"/>
      <c r="H24" s="75"/>
      <c r="I24" s="147"/>
      <c r="J24" s="147"/>
      <c r="K24" s="147"/>
      <c r="L24" s="75"/>
      <c r="M24" s="75"/>
    </row>
    <row r="25" spans="1:13" ht="11.25" customHeight="1">
      <c r="A25" s="143"/>
      <c r="B25" s="80"/>
      <c r="C25" s="147"/>
      <c r="D25" s="147"/>
      <c r="E25" s="75"/>
      <c r="F25" s="147"/>
      <c r="G25" s="147"/>
      <c r="H25" s="75"/>
      <c r="I25" s="147"/>
      <c r="J25" s="147"/>
      <c r="K25" s="147"/>
      <c r="L25" s="75"/>
      <c r="M25" s="75"/>
    </row>
    <row r="26" spans="1:13" ht="11.25" customHeight="1">
      <c r="A26" s="148"/>
      <c r="B26" s="80"/>
      <c r="C26" s="147"/>
      <c r="D26" s="147"/>
      <c r="E26" s="75"/>
      <c r="F26" s="147"/>
      <c r="G26" s="147"/>
      <c r="H26" s="75"/>
      <c r="I26" s="147"/>
      <c r="J26" s="147"/>
      <c r="K26" s="147"/>
      <c r="L26" s="75"/>
      <c r="M26" s="75"/>
    </row>
    <row r="27" spans="1:16" ht="11.25" customHeight="1">
      <c r="A27" s="148"/>
      <c r="B27" s="80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O27" s="75"/>
      <c r="P27" s="75"/>
    </row>
    <row r="28" spans="1:13" ht="11.25" customHeight="1">
      <c r="A28" s="148"/>
      <c r="B28" s="80"/>
      <c r="C28" s="147"/>
      <c r="D28" s="147"/>
      <c r="E28" s="75"/>
      <c r="F28" s="147"/>
      <c r="G28" s="147"/>
      <c r="H28" s="75"/>
      <c r="I28" s="81"/>
      <c r="J28" s="147"/>
      <c r="K28" s="147"/>
      <c r="L28" s="75"/>
      <c r="M28" s="75"/>
    </row>
    <row r="29" spans="1:13" ht="11.25" customHeight="1">
      <c r="A29" s="148"/>
      <c r="B29" s="80"/>
      <c r="C29" s="147"/>
      <c r="D29" s="147"/>
      <c r="E29" s="75"/>
      <c r="F29" s="147"/>
      <c r="G29" s="147"/>
      <c r="H29" s="75"/>
      <c r="I29" s="147"/>
      <c r="J29" s="147"/>
      <c r="K29" s="147"/>
      <c r="L29" s="75"/>
      <c r="M29" s="75"/>
    </row>
    <row r="30" spans="1:13" ht="11.25" customHeight="1">
      <c r="A30" s="148"/>
      <c r="B30" s="79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1.25" customHeight="1">
      <c r="A31" s="148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75"/>
    </row>
    <row r="32" spans="1:13" ht="11.25" customHeight="1">
      <c r="A32" s="148"/>
      <c r="B32" s="80"/>
      <c r="C32" s="147"/>
      <c r="D32" s="147"/>
      <c r="E32" s="75"/>
      <c r="F32" s="147"/>
      <c r="G32" s="147"/>
      <c r="H32" s="75"/>
      <c r="I32" s="147"/>
      <c r="J32" s="147"/>
      <c r="K32" s="147"/>
      <c r="L32" s="75"/>
      <c r="M32" s="75"/>
    </row>
    <row r="33" spans="1:13" ht="11.25" customHeight="1">
      <c r="A33" s="148"/>
      <c r="B33" s="80"/>
      <c r="C33" s="147"/>
      <c r="D33" s="147"/>
      <c r="E33" s="75"/>
      <c r="F33" s="147"/>
      <c r="G33" s="147"/>
      <c r="H33" s="75"/>
      <c r="I33" s="147"/>
      <c r="J33" s="147"/>
      <c r="K33" s="147"/>
      <c r="L33" s="75"/>
      <c r="M33" s="75"/>
    </row>
    <row r="34" spans="1:13" ht="11.25" customHeight="1">
      <c r="A34" s="148"/>
      <c r="B34" s="80"/>
      <c r="C34" s="147"/>
      <c r="D34" s="147"/>
      <c r="E34" s="75"/>
      <c r="F34" s="147"/>
      <c r="G34" s="147"/>
      <c r="H34" s="75"/>
      <c r="I34" s="147"/>
      <c r="J34" s="147"/>
      <c r="K34" s="147"/>
      <c r="L34" s="75"/>
      <c r="M34" s="75"/>
    </row>
    <row r="35" spans="1:13" ht="11.25" customHeight="1">
      <c r="A35" s="148"/>
      <c r="B35" s="80"/>
      <c r="C35" s="147"/>
      <c r="D35" s="147"/>
      <c r="E35" s="75"/>
      <c r="F35" s="147"/>
      <c r="G35" s="147"/>
      <c r="H35" s="75"/>
      <c r="I35" s="147"/>
      <c r="J35" s="147"/>
      <c r="K35" s="147"/>
      <c r="L35" s="75"/>
      <c r="M35" s="75"/>
    </row>
    <row r="36" spans="1:13" ht="11.25" customHeight="1">
      <c r="A36" s="148"/>
      <c r="B36" s="80"/>
      <c r="C36" s="147"/>
      <c r="D36" s="147"/>
      <c r="E36" s="75"/>
      <c r="F36" s="147"/>
      <c r="G36" s="147"/>
      <c r="H36" s="75"/>
      <c r="I36" s="147"/>
      <c r="J36" s="147"/>
      <c r="K36" s="147"/>
      <c r="L36" s="75"/>
      <c r="M36" s="75"/>
    </row>
    <row r="37" spans="1:13" ht="11.25" customHeight="1">
      <c r="A37" s="148"/>
      <c r="B37" s="80"/>
      <c r="C37" s="147"/>
      <c r="D37" s="147"/>
      <c r="E37" s="75"/>
      <c r="F37" s="147"/>
      <c r="G37" s="147"/>
      <c r="H37" s="75"/>
      <c r="I37" s="147"/>
      <c r="J37" s="147"/>
      <c r="K37" s="147"/>
      <c r="L37" s="75"/>
      <c r="M37" s="75"/>
    </row>
    <row r="38" spans="1:13" ht="11.25" customHeight="1">
      <c r="A38" s="148"/>
      <c r="B38" s="79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11.25" customHeight="1">
      <c r="A39" s="148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75"/>
    </row>
    <row r="40" spans="1:13" ht="11.25" customHeight="1">
      <c r="A40" s="148"/>
      <c r="B40" s="80"/>
      <c r="C40" s="147"/>
      <c r="D40" s="147"/>
      <c r="E40" s="75"/>
      <c r="F40" s="147"/>
      <c r="G40" s="147"/>
      <c r="H40" s="75"/>
      <c r="I40" s="147"/>
      <c r="J40" s="147"/>
      <c r="K40" s="147"/>
      <c r="L40" s="75"/>
      <c r="M40" s="75"/>
    </row>
    <row r="41" spans="1:13" ht="11.25" customHeight="1">
      <c r="A41" s="148"/>
      <c r="B41" s="80"/>
      <c r="C41" s="147"/>
      <c r="D41" s="147"/>
      <c r="E41" s="75"/>
      <c r="F41" s="147"/>
      <c r="G41" s="147"/>
      <c r="H41" s="75"/>
      <c r="I41" s="147"/>
      <c r="J41" s="147"/>
      <c r="K41" s="147"/>
      <c r="L41" s="75"/>
      <c r="M41" s="75"/>
    </row>
    <row r="42" spans="1:13" ht="11.25" customHeight="1">
      <c r="A42" s="148"/>
      <c r="B42" s="80"/>
      <c r="C42" s="147"/>
      <c r="D42" s="147"/>
      <c r="E42" s="75"/>
      <c r="F42" s="147"/>
      <c r="G42" s="147"/>
      <c r="H42" s="75"/>
      <c r="I42" s="147"/>
      <c r="J42" s="147"/>
      <c r="K42" s="147"/>
      <c r="L42" s="75"/>
      <c r="M42" s="75"/>
    </row>
    <row r="43" spans="1:13" ht="11.25" customHeight="1">
      <c r="A43" s="148"/>
      <c r="B43" s="80"/>
      <c r="C43" s="147"/>
      <c r="D43" s="147"/>
      <c r="E43" s="75"/>
      <c r="F43" s="147"/>
      <c r="G43" s="147"/>
      <c r="H43" s="75"/>
      <c r="I43" s="147"/>
      <c r="J43" s="147"/>
      <c r="K43" s="147"/>
      <c r="L43" s="75"/>
      <c r="M43" s="75"/>
    </row>
    <row r="44" spans="1:13" ht="11.25" customHeight="1">
      <c r="A44" s="148"/>
      <c r="B44" s="80"/>
      <c r="C44" s="147"/>
      <c r="D44" s="147"/>
      <c r="E44" s="75"/>
      <c r="F44" s="147"/>
      <c r="G44" s="147"/>
      <c r="H44" s="75"/>
      <c r="I44" s="147"/>
      <c r="J44" s="147"/>
      <c r="K44" s="147"/>
      <c r="L44" s="75"/>
      <c r="M44" s="75"/>
    </row>
    <row r="45" spans="1:13" ht="11.25" customHeight="1">
      <c r="A45" s="148"/>
      <c r="B45" s="80"/>
      <c r="C45" s="147"/>
      <c r="D45" s="147"/>
      <c r="E45" s="75"/>
      <c r="F45" s="147"/>
      <c r="G45" s="147"/>
      <c r="H45" s="75"/>
      <c r="I45" s="147"/>
      <c r="J45" s="147"/>
      <c r="K45" s="147"/>
      <c r="L45" s="75"/>
      <c r="M45" s="75"/>
    </row>
    <row r="46" spans="1:13" ht="11.25" customHeight="1">
      <c r="A46" s="148"/>
      <c r="B46" s="80"/>
      <c r="C46" s="147"/>
      <c r="D46" s="147"/>
      <c r="E46" s="75"/>
      <c r="F46" s="147"/>
      <c r="G46" s="147"/>
      <c r="H46" s="75"/>
      <c r="I46" s="147"/>
      <c r="J46" s="147"/>
      <c r="K46" s="147"/>
      <c r="L46" s="75"/>
      <c r="M46" s="75"/>
    </row>
    <row r="47" spans="1:13" ht="11.25" customHeight="1">
      <c r="A47" s="148"/>
      <c r="B47" s="79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1.25" customHeight="1">
      <c r="A48" s="148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75"/>
    </row>
    <row r="49" spans="1:13" ht="11.25" customHeight="1">
      <c r="A49" s="148"/>
      <c r="B49" s="80"/>
      <c r="C49" s="147"/>
      <c r="D49" s="147"/>
      <c r="E49" s="75"/>
      <c r="F49" s="147"/>
      <c r="G49" s="147"/>
      <c r="H49" s="75"/>
      <c r="I49" s="147"/>
      <c r="J49" s="147"/>
      <c r="K49" s="147"/>
      <c r="L49" s="75"/>
      <c r="M49" s="75"/>
    </row>
    <row r="50" spans="1:13" ht="11.25" customHeight="1">
      <c r="A50" s="148"/>
      <c r="B50" s="80"/>
      <c r="C50" s="147"/>
      <c r="D50" s="147"/>
      <c r="E50" s="75"/>
      <c r="F50" s="147"/>
      <c r="G50" s="147"/>
      <c r="H50" s="75"/>
      <c r="I50" s="147"/>
      <c r="J50" s="147"/>
      <c r="K50" s="147"/>
      <c r="L50" s="75"/>
      <c r="M50" s="75"/>
    </row>
    <row r="51" spans="1:13" ht="11.25" customHeight="1">
      <c r="A51" s="148"/>
      <c r="B51" s="80"/>
      <c r="C51" s="147"/>
      <c r="D51" s="147"/>
      <c r="E51" s="75"/>
      <c r="F51" s="147"/>
      <c r="G51" s="147"/>
      <c r="H51" s="75"/>
      <c r="I51" s="147"/>
      <c r="J51" s="147"/>
      <c r="K51" s="147"/>
      <c r="L51" s="75"/>
      <c r="M51" s="75"/>
    </row>
    <row r="52" spans="1:13" ht="11.25" customHeight="1">
      <c r="A52" s="148"/>
      <c r="B52" s="80"/>
      <c r="C52" s="147"/>
      <c r="D52" s="147"/>
      <c r="E52" s="75"/>
      <c r="F52" s="147"/>
      <c r="G52" s="147"/>
      <c r="H52" s="75"/>
      <c r="I52" s="147"/>
      <c r="J52" s="147"/>
      <c r="K52" s="147"/>
      <c r="L52" s="75"/>
      <c r="M52" s="75"/>
    </row>
    <row r="53" spans="1:13" ht="11.25" customHeight="1">
      <c r="A53" s="148"/>
      <c r="B53" s="80"/>
      <c r="C53" s="147"/>
      <c r="D53" s="147"/>
      <c r="E53" s="75"/>
      <c r="F53" s="147"/>
      <c r="G53" s="147"/>
      <c r="H53" s="75"/>
      <c r="I53" s="147"/>
      <c r="J53" s="147"/>
      <c r="K53" s="147"/>
      <c r="L53" s="75"/>
      <c r="M53" s="75"/>
    </row>
    <row r="54" spans="1:13" ht="11.25" customHeight="1">
      <c r="A54" s="148"/>
      <c r="B54" s="80"/>
      <c r="C54" s="147"/>
      <c r="D54" s="147"/>
      <c r="E54" s="75"/>
      <c r="F54" s="147"/>
      <c r="G54" s="147"/>
      <c r="H54" s="75"/>
      <c r="I54" s="147"/>
      <c r="J54" s="147"/>
      <c r="K54" s="147"/>
      <c r="L54" s="75"/>
      <c r="M54" s="75"/>
    </row>
    <row r="55" spans="1:13" ht="11.25" customHeight="1">
      <c r="A55" s="148"/>
      <c r="B55" s="79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1:13" ht="11.25" customHeight="1">
      <c r="A56" s="148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75"/>
    </row>
    <row r="57" spans="1:13" ht="11.25" customHeight="1">
      <c r="A57" s="148"/>
      <c r="B57" s="80"/>
      <c r="C57" s="147"/>
      <c r="D57" s="147"/>
      <c r="E57" s="75"/>
      <c r="F57" s="147"/>
      <c r="G57" s="147"/>
      <c r="H57" s="75"/>
      <c r="I57" s="147"/>
      <c r="J57" s="147"/>
      <c r="K57" s="147"/>
      <c r="L57" s="75"/>
      <c r="M57" s="75"/>
    </row>
    <row r="58" spans="1:13" ht="11.25" customHeight="1">
      <c r="A58" s="148"/>
      <c r="B58" s="80"/>
      <c r="C58" s="147"/>
      <c r="D58" s="147"/>
      <c r="E58" s="75"/>
      <c r="F58" s="147"/>
      <c r="G58" s="147"/>
      <c r="H58" s="75"/>
      <c r="I58" s="147"/>
      <c r="J58" s="147"/>
      <c r="K58" s="147"/>
      <c r="L58" s="75"/>
      <c r="M58" s="75"/>
    </row>
    <row r="59" spans="1:13" ht="11.25" customHeight="1">
      <c r="A59" s="148"/>
      <c r="B59" s="80"/>
      <c r="C59" s="147"/>
      <c r="D59" s="147"/>
      <c r="E59" s="75"/>
      <c r="F59" s="147"/>
      <c r="G59" s="147"/>
      <c r="H59" s="75"/>
      <c r="I59" s="81"/>
      <c r="J59" s="147"/>
      <c r="K59" s="147"/>
      <c r="L59" s="75"/>
      <c r="M59" s="75"/>
    </row>
    <row r="60" spans="1:13" ht="11.25" customHeight="1">
      <c r="A60" s="148"/>
      <c r="B60" s="80"/>
      <c r="C60" s="147"/>
      <c r="D60" s="147"/>
      <c r="E60" s="75"/>
      <c r="F60" s="147"/>
      <c r="G60" s="147"/>
      <c r="H60" s="75"/>
      <c r="I60" s="147"/>
      <c r="J60" s="147"/>
      <c r="K60" s="147"/>
      <c r="L60" s="75"/>
      <c r="M60" s="75"/>
    </row>
    <row r="61" spans="1:13" ht="11.25" customHeight="1">
      <c r="A61" s="148"/>
      <c r="B61" s="79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1.25" customHeight="1">
      <c r="A62" s="148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75"/>
    </row>
    <row r="63" spans="1:13" ht="11.25" customHeight="1">
      <c r="A63" s="148"/>
      <c r="B63" s="80"/>
      <c r="C63" s="147"/>
      <c r="D63" s="147"/>
      <c r="E63" s="147"/>
      <c r="F63" s="147"/>
      <c r="G63" s="147"/>
      <c r="H63" s="147"/>
      <c r="I63" s="149"/>
      <c r="J63" s="147"/>
      <c r="K63" s="147"/>
      <c r="L63" s="75"/>
      <c r="M63" s="75"/>
    </row>
    <row r="64" spans="1:13" ht="11.25" customHeight="1">
      <c r="A64" s="148"/>
      <c r="B64" s="80"/>
      <c r="C64" s="147"/>
      <c r="D64" s="147"/>
      <c r="E64" s="147"/>
      <c r="F64" s="147"/>
      <c r="G64" s="147"/>
      <c r="H64" s="147"/>
      <c r="I64" s="149"/>
      <c r="J64" s="147"/>
      <c r="K64" s="147"/>
      <c r="L64" s="75"/>
      <c r="M64" s="75"/>
    </row>
    <row r="65" spans="1:13" ht="11.25" customHeight="1">
      <c r="A65" s="148"/>
      <c r="B65" s="79"/>
      <c r="C65" s="75"/>
      <c r="D65" s="75"/>
      <c r="E65" s="75"/>
      <c r="F65" s="75"/>
      <c r="G65" s="75"/>
      <c r="H65" s="75"/>
      <c r="I65" s="81"/>
      <c r="J65" s="75"/>
      <c r="K65" s="75"/>
      <c r="L65" s="75"/>
      <c r="M65" s="75"/>
    </row>
    <row r="66" spans="1:13" ht="11.25" customHeight="1">
      <c r="A66" s="145"/>
      <c r="B66" s="145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</row>
    <row r="67" spans="1:13" ht="11.25" customHeight="1">
      <c r="A67" s="148"/>
      <c r="B67" s="79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6" r:id="rId1"/>
  <headerFooter alignWithMargins="0">
    <oddFooter>&amp;C51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2" sqref="A2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54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55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13570</v>
      </c>
      <c r="J6" s="17">
        <v>4077</v>
      </c>
      <c r="K6" s="18">
        <f>SUM(I6:J6)</f>
        <v>17647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243</v>
      </c>
      <c r="D13" s="50">
        <v>1751</v>
      </c>
      <c r="E13" s="50">
        <v>37967</v>
      </c>
      <c r="F13" s="50">
        <v>10760</v>
      </c>
      <c r="G13" s="51">
        <f aca="true" t="shared" si="0" ref="G13:G19">SUM(E13:F13)</f>
        <v>48727</v>
      </c>
      <c r="H13" s="50">
        <v>2024128</v>
      </c>
      <c r="I13" s="50">
        <v>570336</v>
      </c>
      <c r="J13" s="51">
        <f aca="true" t="shared" si="1" ref="J13:J19">SUM(H13:I13)</f>
        <v>2594464</v>
      </c>
      <c r="K13" s="50">
        <v>212784</v>
      </c>
      <c r="L13" s="50">
        <v>117538</v>
      </c>
      <c r="M13" s="50">
        <v>33484</v>
      </c>
      <c r="N13" s="52">
        <f aca="true" t="shared" si="2" ref="N13:N19">SUM(L13:M13)</f>
        <v>151022</v>
      </c>
      <c r="O13" s="53">
        <f aca="true" t="shared" si="3" ref="O13:O19">ROUND(N13/31,1)</f>
        <v>4871.7</v>
      </c>
      <c r="P13" s="53">
        <f aca="true" t="shared" si="4" ref="P13:P19">ROUND(J13/496,1)</f>
        <v>5230.8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158</v>
      </c>
      <c r="D14" s="50">
        <v>745</v>
      </c>
      <c r="E14" s="50">
        <v>13109</v>
      </c>
      <c r="F14" s="50">
        <v>4213</v>
      </c>
      <c r="G14" s="51">
        <f t="shared" si="0"/>
        <v>17322</v>
      </c>
      <c r="H14" s="50">
        <v>752783</v>
      </c>
      <c r="I14" s="50">
        <v>246132</v>
      </c>
      <c r="J14" s="51">
        <f t="shared" si="1"/>
        <v>998915</v>
      </c>
      <c r="K14" s="50">
        <v>982514</v>
      </c>
      <c r="L14" s="50">
        <v>38070</v>
      </c>
      <c r="M14" s="50">
        <v>11899</v>
      </c>
      <c r="N14" s="52">
        <f t="shared" si="2"/>
        <v>49969</v>
      </c>
      <c r="O14" s="53">
        <f t="shared" si="3"/>
        <v>1611.9</v>
      </c>
      <c r="P14" s="53">
        <f t="shared" si="4"/>
        <v>2013.9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105</v>
      </c>
      <c r="D15" s="50">
        <v>241</v>
      </c>
      <c r="E15" s="50">
        <v>3268</v>
      </c>
      <c r="F15" s="50">
        <v>1109</v>
      </c>
      <c r="G15" s="51">
        <f t="shared" si="0"/>
        <v>4377</v>
      </c>
      <c r="H15" s="50">
        <v>257444</v>
      </c>
      <c r="I15" s="50">
        <v>108156</v>
      </c>
      <c r="J15" s="51">
        <f t="shared" si="1"/>
        <v>365600</v>
      </c>
      <c r="K15" s="50">
        <v>365600</v>
      </c>
      <c r="L15" s="50">
        <v>9627</v>
      </c>
      <c r="M15" s="50">
        <v>3071</v>
      </c>
      <c r="N15" s="52">
        <f t="shared" si="2"/>
        <v>12698</v>
      </c>
      <c r="O15" s="53">
        <f t="shared" si="3"/>
        <v>409.6</v>
      </c>
      <c r="P15" s="53">
        <f t="shared" si="4"/>
        <v>737.1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105</v>
      </c>
      <c r="D16" s="50">
        <v>308</v>
      </c>
      <c r="E16" s="50">
        <v>4427</v>
      </c>
      <c r="F16" s="50">
        <v>1487</v>
      </c>
      <c r="G16" s="51">
        <f t="shared" si="0"/>
        <v>5914</v>
      </c>
      <c r="H16" s="50">
        <v>364427</v>
      </c>
      <c r="I16" s="50">
        <v>117778</v>
      </c>
      <c r="J16" s="51">
        <f t="shared" si="1"/>
        <v>482205</v>
      </c>
      <c r="K16" s="50">
        <v>482205</v>
      </c>
      <c r="L16" s="50">
        <v>11830</v>
      </c>
      <c r="M16" s="50">
        <v>3761</v>
      </c>
      <c r="N16" s="52">
        <f t="shared" si="2"/>
        <v>15591</v>
      </c>
      <c r="O16" s="53">
        <f t="shared" si="3"/>
        <v>502.9</v>
      </c>
      <c r="P16" s="53">
        <f t="shared" si="4"/>
        <v>972.2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9</v>
      </c>
      <c r="D17" s="50">
        <v>162</v>
      </c>
      <c r="E17" s="50">
        <v>3304</v>
      </c>
      <c r="F17" s="50">
        <v>801</v>
      </c>
      <c r="G17" s="51">
        <f t="shared" si="0"/>
        <v>4105</v>
      </c>
      <c r="H17" s="50">
        <v>156960</v>
      </c>
      <c r="I17" s="50">
        <v>38128</v>
      </c>
      <c r="J17" s="51">
        <f t="shared" si="1"/>
        <v>195088</v>
      </c>
      <c r="K17" s="50">
        <v>4944</v>
      </c>
      <c r="L17" s="50">
        <v>9629</v>
      </c>
      <c r="M17" s="50">
        <v>2343</v>
      </c>
      <c r="N17" s="52">
        <f t="shared" si="2"/>
        <v>11972</v>
      </c>
      <c r="O17" s="53">
        <f t="shared" si="3"/>
        <v>386.2</v>
      </c>
      <c r="P17" s="53">
        <f t="shared" si="4"/>
        <v>393.3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0</v>
      </c>
      <c r="D18" s="50">
        <v>0</v>
      </c>
      <c r="E18" s="50">
        <v>0</v>
      </c>
      <c r="F18" s="50">
        <v>0</v>
      </c>
      <c r="G18" s="51">
        <f t="shared" si="0"/>
        <v>0</v>
      </c>
      <c r="H18" s="50">
        <v>0</v>
      </c>
      <c r="I18" s="50">
        <v>0</v>
      </c>
      <c r="J18" s="51">
        <f t="shared" si="1"/>
        <v>0</v>
      </c>
      <c r="K18" s="56"/>
      <c r="L18" s="50">
        <v>0</v>
      </c>
      <c r="M18" s="50">
        <v>0</v>
      </c>
      <c r="N18" s="52">
        <f t="shared" si="2"/>
        <v>0</v>
      </c>
      <c r="O18" s="53">
        <f t="shared" si="3"/>
        <v>0</v>
      </c>
      <c r="P18" s="53">
        <f t="shared" si="4"/>
        <v>0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0</v>
      </c>
      <c r="D19" s="59">
        <v>0</v>
      </c>
      <c r="E19" s="59">
        <v>0</v>
      </c>
      <c r="F19" s="59">
        <v>0</v>
      </c>
      <c r="G19" s="60">
        <f t="shared" si="0"/>
        <v>0</v>
      </c>
      <c r="H19" s="59">
        <v>0</v>
      </c>
      <c r="I19" s="59">
        <v>0</v>
      </c>
      <c r="J19" s="60">
        <f t="shared" si="1"/>
        <v>0</v>
      </c>
      <c r="K19" s="61"/>
      <c r="L19" s="59">
        <v>0</v>
      </c>
      <c r="M19" s="59">
        <v>0</v>
      </c>
      <c r="N19" s="62">
        <f t="shared" si="2"/>
        <v>0</v>
      </c>
      <c r="O19" s="63">
        <f t="shared" si="3"/>
        <v>0</v>
      </c>
      <c r="P19" s="63">
        <f t="shared" si="4"/>
        <v>0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620</v>
      </c>
      <c r="D20" s="51">
        <f t="shared" si="5"/>
        <v>3207</v>
      </c>
      <c r="E20" s="51">
        <f t="shared" si="5"/>
        <v>62075</v>
      </c>
      <c r="F20" s="51">
        <f t="shared" si="5"/>
        <v>18370</v>
      </c>
      <c r="G20" s="51">
        <f t="shared" si="5"/>
        <v>80445</v>
      </c>
      <c r="H20" s="51">
        <f t="shared" si="5"/>
        <v>3555742</v>
      </c>
      <c r="I20" s="51">
        <f t="shared" si="5"/>
        <v>1080530</v>
      </c>
      <c r="J20" s="51">
        <f t="shared" si="5"/>
        <v>4636272</v>
      </c>
      <c r="K20" s="51">
        <f t="shared" si="5"/>
        <v>2048047</v>
      </c>
      <c r="L20" s="51">
        <f t="shared" si="5"/>
        <v>186694</v>
      </c>
      <c r="M20" s="51">
        <f t="shared" si="5"/>
        <v>54558</v>
      </c>
      <c r="N20" s="52">
        <f t="shared" si="5"/>
        <v>241252</v>
      </c>
      <c r="O20" s="65">
        <f t="shared" si="5"/>
        <v>7782.3</v>
      </c>
      <c r="P20" s="65">
        <f t="shared" si="5"/>
        <v>9347.300000000001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&amp;C60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1" sqref="A1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56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57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7968</v>
      </c>
      <c r="J6" s="17">
        <v>6666</v>
      </c>
      <c r="K6" s="18">
        <f>SUM(I6:J6)</f>
        <v>14634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219</v>
      </c>
      <c r="D13" s="50">
        <v>1000</v>
      </c>
      <c r="E13" s="50">
        <v>13457</v>
      </c>
      <c r="F13" s="50">
        <v>7304</v>
      </c>
      <c r="G13" s="51">
        <f aca="true" t="shared" si="0" ref="G13:G19">SUM(E13:F13)</f>
        <v>20761</v>
      </c>
      <c r="H13" s="50">
        <v>747639</v>
      </c>
      <c r="I13" s="50">
        <v>425065</v>
      </c>
      <c r="J13" s="51">
        <f aca="true" t="shared" si="1" ref="J13:J19">SUM(H13:I13)</f>
        <v>1172704</v>
      </c>
      <c r="K13" s="50">
        <v>9570</v>
      </c>
      <c r="L13" s="50">
        <v>41194</v>
      </c>
      <c r="M13" s="50">
        <v>22961</v>
      </c>
      <c r="N13" s="52">
        <f aca="true" t="shared" si="2" ref="N13:N19">SUM(L13:M13)</f>
        <v>64155</v>
      </c>
      <c r="O13" s="53">
        <f aca="true" t="shared" si="3" ref="O13:O19">ROUND(N13/31,1)</f>
        <v>2069.5</v>
      </c>
      <c r="P13" s="53">
        <f aca="true" t="shared" si="4" ref="P13:P19">ROUND(J13/496,1)</f>
        <v>2364.3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253</v>
      </c>
      <c r="D14" s="50">
        <v>735</v>
      </c>
      <c r="E14" s="50">
        <v>7992</v>
      </c>
      <c r="F14" s="50">
        <v>5856</v>
      </c>
      <c r="G14" s="51">
        <f t="shared" si="0"/>
        <v>13848</v>
      </c>
      <c r="H14" s="50">
        <v>395208</v>
      </c>
      <c r="I14" s="50">
        <v>240140</v>
      </c>
      <c r="J14" s="51">
        <f t="shared" si="1"/>
        <v>635348</v>
      </c>
      <c r="K14" s="50">
        <v>627365</v>
      </c>
      <c r="L14" s="50">
        <v>21755</v>
      </c>
      <c r="M14" s="50">
        <v>13076</v>
      </c>
      <c r="N14" s="52">
        <f t="shared" si="2"/>
        <v>34831</v>
      </c>
      <c r="O14" s="53">
        <f t="shared" si="3"/>
        <v>1123.6</v>
      </c>
      <c r="P14" s="53">
        <f t="shared" si="4"/>
        <v>1280.9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695</v>
      </c>
      <c r="D15" s="50">
        <v>1686</v>
      </c>
      <c r="E15" s="50">
        <v>5790</v>
      </c>
      <c r="F15" s="50">
        <v>3325</v>
      </c>
      <c r="G15" s="51">
        <f t="shared" si="0"/>
        <v>9115</v>
      </c>
      <c r="H15" s="50">
        <v>70030</v>
      </c>
      <c r="I15" s="50">
        <v>35632</v>
      </c>
      <c r="J15" s="51">
        <f t="shared" si="1"/>
        <v>105662</v>
      </c>
      <c r="K15" s="50">
        <v>104119</v>
      </c>
      <c r="L15" s="50">
        <v>2867</v>
      </c>
      <c r="M15" s="50">
        <v>1485</v>
      </c>
      <c r="N15" s="52">
        <f t="shared" si="2"/>
        <v>4352</v>
      </c>
      <c r="O15" s="53">
        <f t="shared" si="3"/>
        <v>140.4</v>
      </c>
      <c r="P15" s="53">
        <f t="shared" si="4"/>
        <v>213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205</v>
      </c>
      <c r="D16" s="50">
        <v>606</v>
      </c>
      <c r="E16" s="50">
        <v>6963</v>
      </c>
      <c r="F16" s="50">
        <v>3578</v>
      </c>
      <c r="G16" s="51">
        <f t="shared" si="0"/>
        <v>10541</v>
      </c>
      <c r="H16" s="50">
        <v>190393</v>
      </c>
      <c r="I16" s="50">
        <v>182512</v>
      </c>
      <c r="J16" s="51">
        <f t="shared" si="1"/>
        <v>372905</v>
      </c>
      <c r="K16" s="50">
        <v>371288</v>
      </c>
      <c r="L16" s="50">
        <v>7974</v>
      </c>
      <c r="M16" s="50">
        <v>7746</v>
      </c>
      <c r="N16" s="52">
        <f t="shared" si="2"/>
        <v>15720</v>
      </c>
      <c r="O16" s="53">
        <f t="shared" si="3"/>
        <v>507.1</v>
      </c>
      <c r="P16" s="53">
        <f t="shared" si="4"/>
        <v>751.8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22</v>
      </c>
      <c r="D17" s="50">
        <v>298</v>
      </c>
      <c r="E17" s="50">
        <v>3366</v>
      </c>
      <c r="F17" s="50">
        <v>1285</v>
      </c>
      <c r="G17" s="51">
        <f t="shared" si="0"/>
        <v>4651</v>
      </c>
      <c r="H17" s="50">
        <v>204928</v>
      </c>
      <c r="I17" s="50">
        <v>77495</v>
      </c>
      <c r="J17" s="51">
        <f t="shared" si="1"/>
        <v>282423</v>
      </c>
      <c r="K17" s="50">
        <v>118</v>
      </c>
      <c r="L17" s="50">
        <v>9627</v>
      </c>
      <c r="M17" s="50">
        <v>3980</v>
      </c>
      <c r="N17" s="52">
        <f t="shared" si="2"/>
        <v>13607</v>
      </c>
      <c r="O17" s="53">
        <f t="shared" si="3"/>
        <v>438.9</v>
      </c>
      <c r="P17" s="53">
        <f t="shared" si="4"/>
        <v>569.4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5</v>
      </c>
      <c r="D18" s="50">
        <v>11</v>
      </c>
      <c r="E18" s="50">
        <v>140</v>
      </c>
      <c r="F18" s="50">
        <v>43</v>
      </c>
      <c r="G18" s="51">
        <f t="shared" si="0"/>
        <v>183</v>
      </c>
      <c r="H18" s="50">
        <v>8181</v>
      </c>
      <c r="I18" s="50">
        <v>2480</v>
      </c>
      <c r="J18" s="51">
        <f t="shared" si="1"/>
        <v>10661</v>
      </c>
      <c r="K18" s="56"/>
      <c r="L18" s="50">
        <v>443</v>
      </c>
      <c r="M18" s="50">
        <v>149</v>
      </c>
      <c r="N18" s="52">
        <f t="shared" si="2"/>
        <v>592</v>
      </c>
      <c r="O18" s="53">
        <f t="shared" si="3"/>
        <v>19.1</v>
      </c>
      <c r="P18" s="53">
        <f t="shared" si="4"/>
        <v>21.5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181</v>
      </c>
      <c r="D19" s="59">
        <v>369</v>
      </c>
      <c r="E19" s="59">
        <v>1642</v>
      </c>
      <c r="F19" s="59">
        <v>743</v>
      </c>
      <c r="G19" s="60">
        <f t="shared" si="0"/>
        <v>2385</v>
      </c>
      <c r="H19" s="59">
        <v>19703</v>
      </c>
      <c r="I19" s="59">
        <v>10163</v>
      </c>
      <c r="J19" s="60">
        <f t="shared" si="1"/>
        <v>29866</v>
      </c>
      <c r="K19" s="61"/>
      <c r="L19" s="59">
        <v>137</v>
      </c>
      <c r="M19" s="59">
        <v>74</v>
      </c>
      <c r="N19" s="62">
        <f t="shared" si="2"/>
        <v>211</v>
      </c>
      <c r="O19" s="63">
        <f t="shared" si="3"/>
        <v>6.8</v>
      </c>
      <c r="P19" s="63">
        <f t="shared" si="4"/>
        <v>60.2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1580</v>
      </c>
      <c r="D20" s="51">
        <f t="shared" si="5"/>
        <v>4705</v>
      </c>
      <c r="E20" s="51">
        <f t="shared" si="5"/>
        <v>39350</v>
      </c>
      <c r="F20" s="51">
        <f t="shared" si="5"/>
        <v>22134</v>
      </c>
      <c r="G20" s="51">
        <f t="shared" si="5"/>
        <v>61484</v>
      </c>
      <c r="H20" s="51">
        <f t="shared" si="5"/>
        <v>1636082</v>
      </c>
      <c r="I20" s="51">
        <f t="shared" si="5"/>
        <v>973487</v>
      </c>
      <c r="J20" s="51">
        <f t="shared" si="5"/>
        <v>2609569</v>
      </c>
      <c r="K20" s="51">
        <f t="shared" si="5"/>
        <v>1112460</v>
      </c>
      <c r="L20" s="51">
        <f t="shared" si="5"/>
        <v>83997</v>
      </c>
      <c r="M20" s="51">
        <f t="shared" si="5"/>
        <v>49471</v>
      </c>
      <c r="N20" s="52">
        <f t="shared" si="5"/>
        <v>133468</v>
      </c>
      <c r="O20" s="65">
        <f t="shared" si="5"/>
        <v>4305.400000000001</v>
      </c>
      <c r="P20" s="65">
        <f t="shared" si="5"/>
        <v>5261.099999999999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&amp;C61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1" sqref="A1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58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59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2063</v>
      </c>
      <c r="J6" s="17">
        <v>1449</v>
      </c>
      <c r="K6" s="18">
        <f>SUM(I6:J6)</f>
        <v>3512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150</v>
      </c>
      <c r="D13" s="50">
        <v>283</v>
      </c>
      <c r="E13" s="50">
        <v>4630</v>
      </c>
      <c r="F13" s="50">
        <v>1848</v>
      </c>
      <c r="G13" s="51">
        <f aca="true" t="shared" si="0" ref="G13:G19">SUM(E13:F13)</f>
        <v>6478</v>
      </c>
      <c r="H13" s="50">
        <v>249032</v>
      </c>
      <c r="I13" s="50">
        <v>99120</v>
      </c>
      <c r="J13" s="51">
        <f aca="true" t="shared" si="1" ref="J13:J19">SUM(H13:I13)</f>
        <v>348152</v>
      </c>
      <c r="K13" s="50">
        <v>40312</v>
      </c>
      <c r="L13" s="50">
        <v>14127</v>
      </c>
      <c r="M13" s="50">
        <v>5590</v>
      </c>
      <c r="N13" s="52">
        <f aca="true" t="shared" si="2" ref="N13:N19">SUM(L13:M13)</f>
        <v>19717</v>
      </c>
      <c r="O13" s="53">
        <f aca="true" t="shared" si="3" ref="O13:O19">ROUND(N13/31,1)</f>
        <v>636</v>
      </c>
      <c r="P13" s="53">
        <f aca="true" t="shared" si="4" ref="P13:P19">ROUND(J13/496,1)</f>
        <v>701.9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160</v>
      </c>
      <c r="D14" s="50">
        <v>190</v>
      </c>
      <c r="E14" s="50">
        <v>2387</v>
      </c>
      <c r="F14" s="50">
        <v>1169</v>
      </c>
      <c r="G14" s="51">
        <f t="shared" si="0"/>
        <v>3556</v>
      </c>
      <c r="H14" s="50">
        <v>105817</v>
      </c>
      <c r="I14" s="50">
        <v>56617</v>
      </c>
      <c r="J14" s="51">
        <f t="shared" si="1"/>
        <v>162434</v>
      </c>
      <c r="K14" s="50">
        <v>162370</v>
      </c>
      <c r="L14" s="50">
        <v>5337</v>
      </c>
      <c r="M14" s="50">
        <v>2103</v>
      </c>
      <c r="N14" s="52">
        <f t="shared" si="2"/>
        <v>7440</v>
      </c>
      <c r="O14" s="53">
        <f t="shared" si="3"/>
        <v>240</v>
      </c>
      <c r="P14" s="53">
        <f t="shared" si="4"/>
        <v>327.5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401</v>
      </c>
      <c r="D15" s="50">
        <v>534</v>
      </c>
      <c r="E15" s="50">
        <v>2418</v>
      </c>
      <c r="F15" s="50">
        <v>3240</v>
      </c>
      <c r="G15" s="51">
        <f t="shared" si="0"/>
        <v>5658</v>
      </c>
      <c r="H15" s="50">
        <v>41574</v>
      </c>
      <c r="I15" s="50">
        <v>42619</v>
      </c>
      <c r="J15" s="51">
        <f t="shared" si="1"/>
        <v>84193</v>
      </c>
      <c r="K15" s="50">
        <v>82721</v>
      </c>
      <c r="L15" s="50">
        <v>1772</v>
      </c>
      <c r="M15" s="50">
        <v>1783</v>
      </c>
      <c r="N15" s="52">
        <f t="shared" si="2"/>
        <v>3555</v>
      </c>
      <c r="O15" s="53">
        <f t="shared" si="3"/>
        <v>114.7</v>
      </c>
      <c r="P15" s="53">
        <f t="shared" si="4"/>
        <v>169.7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69</v>
      </c>
      <c r="D16" s="50">
        <v>153</v>
      </c>
      <c r="E16" s="50">
        <v>1910</v>
      </c>
      <c r="F16" s="50">
        <v>1584</v>
      </c>
      <c r="G16" s="51">
        <f t="shared" si="0"/>
        <v>3494</v>
      </c>
      <c r="H16" s="50">
        <v>109986</v>
      </c>
      <c r="I16" s="50">
        <v>95631</v>
      </c>
      <c r="J16" s="51">
        <f t="shared" si="1"/>
        <v>205617</v>
      </c>
      <c r="K16" s="50">
        <v>203937</v>
      </c>
      <c r="L16" s="50">
        <v>4565</v>
      </c>
      <c r="M16" s="50">
        <v>3980</v>
      </c>
      <c r="N16" s="52">
        <f t="shared" si="2"/>
        <v>8545</v>
      </c>
      <c r="O16" s="53">
        <f t="shared" si="3"/>
        <v>275.6</v>
      </c>
      <c r="P16" s="53">
        <f t="shared" si="4"/>
        <v>414.6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25</v>
      </c>
      <c r="D17" s="50">
        <v>57</v>
      </c>
      <c r="E17" s="50">
        <v>840</v>
      </c>
      <c r="F17" s="50">
        <v>481</v>
      </c>
      <c r="G17" s="51">
        <f t="shared" si="0"/>
        <v>1321</v>
      </c>
      <c r="H17" s="50">
        <v>38071</v>
      </c>
      <c r="I17" s="50">
        <v>21841</v>
      </c>
      <c r="J17" s="51">
        <f t="shared" si="1"/>
        <v>59912</v>
      </c>
      <c r="K17" s="50">
        <v>1752</v>
      </c>
      <c r="L17" s="50">
        <v>2372</v>
      </c>
      <c r="M17" s="50">
        <v>1331</v>
      </c>
      <c r="N17" s="52">
        <f t="shared" si="2"/>
        <v>3703</v>
      </c>
      <c r="O17" s="53">
        <f t="shared" si="3"/>
        <v>119.5</v>
      </c>
      <c r="P17" s="53">
        <f t="shared" si="4"/>
        <v>120.8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4</v>
      </c>
      <c r="D18" s="50">
        <v>4</v>
      </c>
      <c r="E18" s="50">
        <v>11</v>
      </c>
      <c r="F18" s="50">
        <v>4</v>
      </c>
      <c r="G18" s="51">
        <f t="shared" si="0"/>
        <v>15</v>
      </c>
      <c r="H18" s="50">
        <v>272</v>
      </c>
      <c r="I18" s="50">
        <v>96</v>
      </c>
      <c r="J18" s="51">
        <f t="shared" si="1"/>
        <v>368</v>
      </c>
      <c r="K18" s="56"/>
      <c r="L18" s="50">
        <v>17</v>
      </c>
      <c r="M18" s="50">
        <v>6</v>
      </c>
      <c r="N18" s="52">
        <f t="shared" si="2"/>
        <v>23</v>
      </c>
      <c r="O18" s="53">
        <f t="shared" si="3"/>
        <v>0.7</v>
      </c>
      <c r="P18" s="53">
        <f t="shared" si="4"/>
        <v>0.7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16</v>
      </c>
      <c r="D19" s="59">
        <v>23</v>
      </c>
      <c r="E19" s="59">
        <v>135</v>
      </c>
      <c r="F19" s="59">
        <v>13</v>
      </c>
      <c r="G19" s="60">
        <f t="shared" si="0"/>
        <v>148</v>
      </c>
      <c r="H19" s="59">
        <v>683</v>
      </c>
      <c r="I19" s="59">
        <v>113</v>
      </c>
      <c r="J19" s="60">
        <f t="shared" si="1"/>
        <v>796</v>
      </c>
      <c r="K19" s="61"/>
      <c r="L19" s="59">
        <v>0</v>
      </c>
      <c r="M19" s="59">
        <v>0</v>
      </c>
      <c r="N19" s="62">
        <f t="shared" si="2"/>
        <v>0</v>
      </c>
      <c r="O19" s="63">
        <f t="shared" si="3"/>
        <v>0</v>
      </c>
      <c r="P19" s="63">
        <f t="shared" si="4"/>
        <v>1.6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825</v>
      </c>
      <c r="D20" s="51">
        <f t="shared" si="5"/>
        <v>1244</v>
      </c>
      <c r="E20" s="51">
        <f t="shared" si="5"/>
        <v>12331</v>
      </c>
      <c r="F20" s="51">
        <f t="shared" si="5"/>
        <v>8339</v>
      </c>
      <c r="G20" s="51">
        <f t="shared" si="5"/>
        <v>20670</v>
      </c>
      <c r="H20" s="51">
        <f t="shared" si="5"/>
        <v>545435</v>
      </c>
      <c r="I20" s="51">
        <f t="shared" si="5"/>
        <v>316037</v>
      </c>
      <c r="J20" s="51">
        <f t="shared" si="5"/>
        <v>861472</v>
      </c>
      <c r="K20" s="51">
        <f t="shared" si="5"/>
        <v>491092</v>
      </c>
      <c r="L20" s="51">
        <f t="shared" si="5"/>
        <v>28190</v>
      </c>
      <c r="M20" s="51">
        <f t="shared" si="5"/>
        <v>14793</v>
      </c>
      <c r="N20" s="52">
        <f t="shared" si="5"/>
        <v>42983</v>
      </c>
      <c r="O20" s="65">
        <f t="shared" si="5"/>
        <v>1386.5000000000002</v>
      </c>
      <c r="P20" s="65">
        <f t="shared" si="5"/>
        <v>1736.8000000000002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&amp;C62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2" sqref="A2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60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61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6190</v>
      </c>
      <c r="J6" s="17">
        <v>1549</v>
      </c>
      <c r="K6" s="18">
        <f>SUM(I6:J6)</f>
        <v>7739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207</v>
      </c>
      <c r="D13" s="50">
        <v>1127</v>
      </c>
      <c r="E13" s="50">
        <v>13415</v>
      </c>
      <c r="F13" s="50">
        <v>3232</v>
      </c>
      <c r="G13" s="51">
        <f aca="true" t="shared" si="0" ref="G13:G19">SUM(E13:F13)</f>
        <v>16647</v>
      </c>
      <c r="H13" s="50">
        <v>801386</v>
      </c>
      <c r="I13" s="50">
        <v>191010</v>
      </c>
      <c r="J13" s="51">
        <f aca="true" t="shared" si="1" ref="J13:J19">SUM(H13:I13)</f>
        <v>992396</v>
      </c>
      <c r="K13" s="50">
        <v>0</v>
      </c>
      <c r="L13" s="50">
        <v>39684</v>
      </c>
      <c r="M13" s="50">
        <v>9474</v>
      </c>
      <c r="N13" s="52">
        <f aca="true" t="shared" si="2" ref="N13:N19">SUM(L13:M13)</f>
        <v>49158</v>
      </c>
      <c r="O13" s="53">
        <f aca="true" t="shared" si="3" ref="O13:O19">ROUND(N13/31,1)</f>
        <v>1585.7</v>
      </c>
      <c r="P13" s="53">
        <f aca="true" t="shared" si="4" ref="P13:P19">ROUND(J13/496,1)</f>
        <v>2000.8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126</v>
      </c>
      <c r="D14" s="50">
        <v>476</v>
      </c>
      <c r="E14" s="50">
        <v>4419</v>
      </c>
      <c r="F14" s="50">
        <v>1097</v>
      </c>
      <c r="G14" s="51">
        <f t="shared" si="0"/>
        <v>5516</v>
      </c>
      <c r="H14" s="50">
        <v>206490</v>
      </c>
      <c r="I14" s="50">
        <v>47448</v>
      </c>
      <c r="J14" s="51">
        <f t="shared" si="1"/>
        <v>253938</v>
      </c>
      <c r="K14" s="50">
        <v>253938</v>
      </c>
      <c r="L14" s="50">
        <v>11362</v>
      </c>
      <c r="M14" s="50">
        <v>2622</v>
      </c>
      <c r="N14" s="52">
        <f t="shared" si="2"/>
        <v>13984</v>
      </c>
      <c r="O14" s="53">
        <f t="shared" si="3"/>
        <v>451.1</v>
      </c>
      <c r="P14" s="53">
        <f t="shared" si="4"/>
        <v>512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90</v>
      </c>
      <c r="D15" s="50">
        <v>196</v>
      </c>
      <c r="E15" s="50">
        <v>1371</v>
      </c>
      <c r="F15" s="50">
        <v>250</v>
      </c>
      <c r="G15" s="51">
        <f t="shared" si="0"/>
        <v>1621</v>
      </c>
      <c r="H15" s="50">
        <v>75804</v>
      </c>
      <c r="I15" s="50">
        <v>14066</v>
      </c>
      <c r="J15" s="51">
        <f t="shared" si="1"/>
        <v>89870</v>
      </c>
      <c r="K15" s="50">
        <v>89870</v>
      </c>
      <c r="L15" s="50">
        <v>3790</v>
      </c>
      <c r="M15" s="50">
        <v>692</v>
      </c>
      <c r="N15" s="52">
        <f t="shared" si="2"/>
        <v>4482</v>
      </c>
      <c r="O15" s="53">
        <f t="shared" si="3"/>
        <v>144.6</v>
      </c>
      <c r="P15" s="53">
        <f t="shared" si="4"/>
        <v>181.2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98</v>
      </c>
      <c r="D16" s="50">
        <v>313</v>
      </c>
      <c r="E16" s="50">
        <v>2817</v>
      </c>
      <c r="F16" s="50">
        <v>1245</v>
      </c>
      <c r="G16" s="51">
        <f t="shared" si="0"/>
        <v>4062</v>
      </c>
      <c r="H16" s="50">
        <v>276896</v>
      </c>
      <c r="I16" s="50">
        <v>126844</v>
      </c>
      <c r="J16" s="51">
        <f t="shared" si="1"/>
        <v>403740</v>
      </c>
      <c r="K16" s="50">
        <v>403740</v>
      </c>
      <c r="L16" s="50">
        <v>7193</v>
      </c>
      <c r="M16" s="50">
        <v>2801</v>
      </c>
      <c r="N16" s="52">
        <f t="shared" si="2"/>
        <v>9994</v>
      </c>
      <c r="O16" s="53">
        <f t="shared" si="3"/>
        <v>322.4</v>
      </c>
      <c r="P16" s="53">
        <f t="shared" si="4"/>
        <v>814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20</v>
      </c>
      <c r="D17" s="50">
        <v>231</v>
      </c>
      <c r="E17" s="50">
        <v>2740</v>
      </c>
      <c r="F17" s="50">
        <v>708</v>
      </c>
      <c r="G17" s="51">
        <f t="shared" si="0"/>
        <v>3448</v>
      </c>
      <c r="H17" s="50">
        <v>180751</v>
      </c>
      <c r="I17" s="50">
        <v>46754</v>
      </c>
      <c r="J17" s="51">
        <f t="shared" si="1"/>
        <v>227505</v>
      </c>
      <c r="K17" s="50">
        <v>0</v>
      </c>
      <c r="L17" s="50">
        <v>10288</v>
      </c>
      <c r="M17" s="50">
        <v>2718</v>
      </c>
      <c r="N17" s="52">
        <f t="shared" si="2"/>
        <v>13006</v>
      </c>
      <c r="O17" s="53">
        <f t="shared" si="3"/>
        <v>419.5</v>
      </c>
      <c r="P17" s="53">
        <f t="shared" si="4"/>
        <v>458.7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21</v>
      </c>
      <c r="D18" s="50">
        <v>97</v>
      </c>
      <c r="E18" s="50">
        <v>984</v>
      </c>
      <c r="F18" s="50">
        <v>376</v>
      </c>
      <c r="G18" s="51">
        <f t="shared" si="0"/>
        <v>1360</v>
      </c>
      <c r="H18" s="50">
        <v>21605</v>
      </c>
      <c r="I18" s="50">
        <v>17078</v>
      </c>
      <c r="J18" s="51">
        <f t="shared" si="1"/>
        <v>38683</v>
      </c>
      <c r="K18" s="56"/>
      <c r="L18" s="50">
        <v>1303</v>
      </c>
      <c r="M18" s="50">
        <v>1434</v>
      </c>
      <c r="N18" s="52">
        <f t="shared" si="2"/>
        <v>2737</v>
      </c>
      <c r="O18" s="53">
        <f t="shared" si="3"/>
        <v>88.3</v>
      </c>
      <c r="P18" s="53">
        <f t="shared" si="4"/>
        <v>78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60</v>
      </c>
      <c r="D19" s="59">
        <v>151</v>
      </c>
      <c r="E19" s="59">
        <v>1126</v>
      </c>
      <c r="F19" s="59">
        <v>201</v>
      </c>
      <c r="G19" s="60">
        <f t="shared" si="0"/>
        <v>1327</v>
      </c>
      <c r="H19" s="59">
        <v>34567</v>
      </c>
      <c r="I19" s="59">
        <v>7447</v>
      </c>
      <c r="J19" s="60">
        <f t="shared" si="1"/>
        <v>42014</v>
      </c>
      <c r="K19" s="61"/>
      <c r="L19" s="59">
        <v>3304</v>
      </c>
      <c r="M19" s="59">
        <v>732</v>
      </c>
      <c r="N19" s="62">
        <f t="shared" si="2"/>
        <v>4036</v>
      </c>
      <c r="O19" s="63">
        <f t="shared" si="3"/>
        <v>130.2</v>
      </c>
      <c r="P19" s="63">
        <f t="shared" si="4"/>
        <v>84.7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622</v>
      </c>
      <c r="D20" s="51">
        <f t="shared" si="5"/>
        <v>2591</v>
      </c>
      <c r="E20" s="51">
        <f t="shared" si="5"/>
        <v>26872</v>
      </c>
      <c r="F20" s="51">
        <f t="shared" si="5"/>
        <v>7109</v>
      </c>
      <c r="G20" s="51">
        <f t="shared" si="5"/>
        <v>33981</v>
      </c>
      <c r="H20" s="51">
        <f t="shared" si="5"/>
        <v>1597499</v>
      </c>
      <c r="I20" s="51">
        <f t="shared" si="5"/>
        <v>450647</v>
      </c>
      <c r="J20" s="51">
        <f t="shared" si="5"/>
        <v>2048146</v>
      </c>
      <c r="K20" s="51">
        <f t="shared" si="5"/>
        <v>747548</v>
      </c>
      <c r="L20" s="51">
        <f t="shared" si="5"/>
        <v>76924</v>
      </c>
      <c r="M20" s="51">
        <f t="shared" si="5"/>
        <v>20473</v>
      </c>
      <c r="N20" s="52">
        <f t="shared" si="5"/>
        <v>97397</v>
      </c>
      <c r="O20" s="65">
        <f t="shared" si="5"/>
        <v>3141.8</v>
      </c>
      <c r="P20" s="65">
        <f t="shared" si="5"/>
        <v>4129.4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&amp;C63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1" sqref="A1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62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63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21083</v>
      </c>
      <c r="J6" s="17">
        <v>13330</v>
      </c>
      <c r="K6" s="18">
        <f>SUM(I6:J6)</f>
        <v>34413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433</v>
      </c>
      <c r="D13" s="50">
        <v>3109</v>
      </c>
      <c r="E13" s="50">
        <v>43932</v>
      </c>
      <c r="F13" s="50">
        <v>24260</v>
      </c>
      <c r="G13" s="51">
        <f aca="true" t="shared" si="0" ref="G13:G19">SUM(E13:F13)</f>
        <v>68192</v>
      </c>
      <c r="H13" s="50">
        <v>2616716</v>
      </c>
      <c r="I13" s="50">
        <v>1491077</v>
      </c>
      <c r="J13" s="51">
        <f aca="true" t="shared" si="1" ref="J13:J19">SUM(H13:I13)</f>
        <v>4107793</v>
      </c>
      <c r="K13" s="50">
        <v>600334</v>
      </c>
      <c r="L13" s="50">
        <v>144827</v>
      </c>
      <c r="M13" s="50">
        <v>83881</v>
      </c>
      <c r="N13" s="52">
        <f aca="true" t="shared" si="2" ref="N13:N19">SUM(L13:M13)</f>
        <v>228708</v>
      </c>
      <c r="O13" s="53">
        <f aca="true" t="shared" si="3" ref="O13:O19">ROUND(N13/31,1)</f>
        <v>7377.7</v>
      </c>
      <c r="P13" s="53">
        <f aca="true" t="shared" si="4" ref="P13:P19">ROUND(J13/496,1)</f>
        <v>8281.8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403</v>
      </c>
      <c r="D14" s="50">
        <v>1847</v>
      </c>
      <c r="E14" s="50">
        <v>22759</v>
      </c>
      <c r="F14" s="50">
        <v>11974</v>
      </c>
      <c r="G14" s="51">
        <f t="shared" si="0"/>
        <v>34733</v>
      </c>
      <c r="H14" s="50">
        <v>1085647</v>
      </c>
      <c r="I14" s="50">
        <v>583487</v>
      </c>
      <c r="J14" s="51">
        <f t="shared" si="1"/>
        <v>1669134</v>
      </c>
      <c r="K14" s="50">
        <v>1607400</v>
      </c>
      <c r="L14" s="50">
        <v>63140</v>
      </c>
      <c r="M14" s="50">
        <v>33664</v>
      </c>
      <c r="N14" s="52">
        <f t="shared" si="2"/>
        <v>96804</v>
      </c>
      <c r="O14" s="53">
        <f t="shared" si="3"/>
        <v>3122.7</v>
      </c>
      <c r="P14" s="53">
        <f t="shared" si="4"/>
        <v>3365.2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335</v>
      </c>
      <c r="D15" s="50">
        <v>874</v>
      </c>
      <c r="E15" s="50">
        <v>5959</v>
      </c>
      <c r="F15" s="50">
        <v>4351</v>
      </c>
      <c r="G15" s="51">
        <f t="shared" si="0"/>
        <v>10310</v>
      </c>
      <c r="H15" s="50">
        <v>406270</v>
      </c>
      <c r="I15" s="50">
        <v>301597</v>
      </c>
      <c r="J15" s="51">
        <f t="shared" si="1"/>
        <v>707867</v>
      </c>
      <c r="K15" s="50">
        <v>690320</v>
      </c>
      <c r="L15" s="50">
        <v>18221</v>
      </c>
      <c r="M15" s="50">
        <v>13485</v>
      </c>
      <c r="N15" s="52">
        <f t="shared" si="2"/>
        <v>31706</v>
      </c>
      <c r="O15" s="53">
        <f t="shared" si="3"/>
        <v>1022.8</v>
      </c>
      <c r="P15" s="53">
        <f t="shared" si="4"/>
        <v>1427.2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137</v>
      </c>
      <c r="D16" s="50">
        <v>462</v>
      </c>
      <c r="E16" s="50">
        <v>7106</v>
      </c>
      <c r="F16" s="50">
        <v>3331</v>
      </c>
      <c r="G16" s="51">
        <f t="shared" si="0"/>
        <v>10437</v>
      </c>
      <c r="H16" s="50">
        <v>551276</v>
      </c>
      <c r="I16" s="50">
        <v>237869</v>
      </c>
      <c r="J16" s="51">
        <f t="shared" si="1"/>
        <v>789145</v>
      </c>
      <c r="K16" s="50">
        <v>788400</v>
      </c>
      <c r="L16" s="50">
        <v>22213</v>
      </c>
      <c r="M16" s="50">
        <v>10085</v>
      </c>
      <c r="N16" s="52">
        <f t="shared" si="2"/>
        <v>32298</v>
      </c>
      <c r="O16" s="53">
        <f t="shared" si="3"/>
        <v>1041.9</v>
      </c>
      <c r="P16" s="53">
        <f t="shared" si="4"/>
        <v>1591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47</v>
      </c>
      <c r="D17" s="50">
        <v>915</v>
      </c>
      <c r="E17" s="50">
        <v>9036</v>
      </c>
      <c r="F17" s="50">
        <v>5061</v>
      </c>
      <c r="G17" s="51">
        <f t="shared" si="0"/>
        <v>14097</v>
      </c>
      <c r="H17" s="50">
        <v>597722</v>
      </c>
      <c r="I17" s="50">
        <v>312582</v>
      </c>
      <c r="J17" s="51">
        <f t="shared" si="1"/>
        <v>910304</v>
      </c>
      <c r="K17" s="50">
        <v>0</v>
      </c>
      <c r="L17" s="50">
        <v>37349</v>
      </c>
      <c r="M17" s="50">
        <v>17423</v>
      </c>
      <c r="N17" s="52">
        <f t="shared" si="2"/>
        <v>54772</v>
      </c>
      <c r="O17" s="53">
        <f t="shared" si="3"/>
        <v>1766.8</v>
      </c>
      <c r="P17" s="53">
        <f t="shared" si="4"/>
        <v>1835.3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22</v>
      </c>
      <c r="D18" s="50">
        <v>195</v>
      </c>
      <c r="E18" s="50">
        <v>2334</v>
      </c>
      <c r="F18" s="50">
        <v>1061</v>
      </c>
      <c r="G18" s="51">
        <f t="shared" si="0"/>
        <v>3395</v>
      </c>
      <c r="H18" s="50">
        <v>72584</v>
      </c>
      <c r="I18" s="50">
        <v>33624</v>
      </c>
      <c r="J18" s="51">
        <f t="shared" si="1"/>
        <v>106208</v>
      </c>
      <c r="K18" s="56"/>
      <c r="L18" s="50">
        <v>4537</v>
      </c>
      <c r="M18" s="50">
        <v>2101</v>
      </c>
      <c r="N18" s="52">
        <f t="shared" si="2"/>
        <v>6638</v>
      </c>
      <c r="O18" s="53">
        <f t="shared" si="3"/>
        <v>214.1</v>
      </c>
      <c r="P18" s="53">
        <f t="shared" si="4"/>
        <v>214.1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18</v>
      </c>
      <c r="D19" s="59">
        <v>314</v>
      </c>
      <c r="E19" s="59">
        <v>2493</v>
      </c>
      <c r="F19" s="59">
        <v>1422</v>
      </c>
      <c r="G19" s="60">
        <f t="shared" si="0"/>
        <v>3915</v>
      </c>
      <c r="H19" s="59">
        <v>40313</v>
      </c>
      <c r="I19" s="59">
        <v>21991</v>
      </c>
      <c r="J19" s="60">
        <f t="shared" si="1"/>
        <v>62304</v>
      </c>
      <c r="K19" s="61"/>
      <c r="L19" s="59">
        <v>2066</v>
      </c>
      <c r="M19" s="59">
        <v>1122</v>
      </c>
      <c r="N19" s="62">
        <f t="shared" si="2"/>
        <v>3188</v>
      </c>
      <c r="O19" s="63">
        <f t="shared" si="3"/>
        <v>102.8</v>
      </c>
      <c r="P19" s="63">
        <f t="shared" si="4"/>
        <v>125.6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1395</v>
      </c>
      <c r="D20" s="51">
        <f t="shared" si="5"/>
        <v>7716</v>
      </c>
      <c r="E20" s="51">
        <v>93619</v>
      </c>
      <c r="F20" s="51">
        <f t="shared" si="5"/>
        <v>51460</v>
      </c>
      <c r="G20" s="51">
        <f t="shared" si="5"/>
        <v>145079</v>
      </c>
      <c r="H20" s="51">
        <f t="shared" si="5"/>
        <v>5370528</v>
      </c>
      <c r="I20" s="51">
        <f t="shared" si="5"/>
        <v>2982227</v>
      </c>
      <c r="J20" s="51">
        <f t="shared" si="5"/>
        <v>8352755</v>
      </c>
      <c r="K20" s="51">
        <f t="shared" si="5"/>
        <v>3686454</v>
      </c>
      <c r="L20" s="51">
        <f t="shared" si="5"/>
        <v>292353</v>
      </c>
      <c r="M20" s="51">
        <f t="shared" si="5"/>
        <v>161761</v>
      </c>
      <c r="N20" s="52">
        <f t="shared" si="5"/>
        <v>454114</v>
      </c>
      <c r="O20" s="65">
        <f t="shared" si="5"/>
        <v>14648.799999999997</v>
      </c>
      <c r="P20" s="65">
        <f t="shared" si="5"/>
        <v>16840.199999999997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&amp;C64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1" sqref="A1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64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65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33065</v>
      </c>
      <c r="J6" s="17">
        <v>11531</v>
      </c>
      <c r="K6" s="18">
        <f>SUM(I6:J6)</f>
        <v>44596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343</v>
      </c>
      <c r="D13" s="50">
        <v>3743</v>
      </c>
      <c r="E13" s="50">
        <v>76775</v>
      </c>
      <c r="F13" s="50">
        <v>11407</v>
      </c>
      <c r="G13" s="51">
        <f aca="true" t="shared" si="0" ref="G13:G19">SUM(E13:F13)</f>
        <v>88182</v>
      </c>
      <c r="H13" s="50">
        <v>5333247</v>
      </c>
      <c r="I13" s="50">
        <v>755874</v>
      </c>
      <c r="J13" s="51">
        <f aca="true" t="shared" si="1" ref="J13:J19">SUM(H13:I13)</f>
        <v>6089121</v>
      </c>
      <c r="K13" s="50">
        <v>327690</v>
      </c>
      <c r="L13" s="50">
        <v>268544</v>
      </c>
      <c r="M13" s="50">
        <v>38429</v>
      </c>
      <c r="N13" s="52">
        <f aca="true" t="shared" si="2" ref="N13:N19">SUM(L13:M13)</f>
        <v>306973</v>
      </c>
      <c r="O13" s="53">
        <f aca="true" t="shared" si="3" ref="O13:O19">ROUND(N13/31,1)</f>
        <v>9902.4</v>
      </c>
      <c r="P13" s="53">
        <f aca="true" t="shared" si="4" ref="P13:P19">ROUND(J13/496,1)</f>
        <v>12276.5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637</v>
      </c>
      <c r="D14" s="50">
        <v>2419</v>
      </c>
      <c r="E14" s="50">
        <v>33198</v>
      </c>
      <c r="F14" s="50">
        <v>11206</v>
      </c>
      <c r="G14" s="51">
        <f t="shared" si="0"/>
        <v>44404</v>
      </c>
      <c r="H14" s="50">
        <v>2082145</v>
      </c>
      <c r="I14" s="50">
        <v>444457</v>
      </c>
      <c r="J14" s="51">
        <f t="shared" si="1"/>
        <v>2526602</v>
      </c>
      <c r="K14" s="50">
        <v>2457855</v>
      </c>
      <c r="L14" s="50">
        <v>106364</v>
      </c>
      <c r="M14" s="50">
        <v>23040</v>
      </c>
      <c r="N14" s="52">
        <f t="shared" si="2"/>
        <v>129404</v>
      </c>
      <c r="O14" s="53">
        <f t="shared" si="3"/>
        <v>4174.3</v>
      </c>
      <c r="P14" s="53">
        <f t="shared" si="4"/>
        <v>5094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329</v>
      </c>
      <c r="D15" s="50">
        <v>978</v>
      </c>
      <c r="E15" s="50">
        <v>8232</v>
      </c>
      <c r="F15" s="50">
        <v>3454</v>
      </c>
      <c r="G15" s="51">
        <f t="shared" si="0"/>
        <v>11686</v>
      </c>
      <c r="H15" s="50">
        <v>491892</v>
      </c>
      <c r="I15" s="50">
        <v>139528</v>
      </c>
      <c r="J15" s="51">
        <f t="shared" si="1"/>
        <v>631420</v>
      </c>
      <c r="K15" s="50">
        <v>631324</v>
      </c>
      <c r="L15" s="50">
        <v>21618</v>
      </c>
      <c r="M15" s="50">
        <v>6688</v>
      </c>
      <c r="N15" s="52">
        <f t="shared" si="2"/>
        <v>28306</v>
      </c>
      <c r="O15" s="53">
        <f t="shared" si="3"/>
        <v>913.1</v>
      </c>
      <c r="P15" s="53">
        <f t="shared" si="4"/>
        <v>1273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208</v>
      </c>
      <c r="D16" s="50">
        <v>612</v>
      </c>
      <c r="E16" s="50">
        <v>7946</v>
      </c>
      <c r="F16" s="50">
        <v>2080</v>
      </c>
      <c r="G16" s="51">
        <f t="shared" si="0"/>
        <v>10026</v>
      </c>
      <c r="H16" s="50">
        <v>554131</v>
      </c>
      <c r="I16" s="50">
        <v>136271</v>
      </c>
      <c r="J16" s="51">
        <f t="shared" si="1"/>
        <v>690402</v>
      </c>
      <c r="K16" s="50">
        <v>690272</v>
      </c>
      <c r="L16" s="50">
        <v>19461</v>
      </c>
      <c r="M16" s="50">
        <v>4624</v>
      </c>
      <c r="N16" s="52">
        <f t="shared" si="2"/>
        <v>24085</v>
      </c>
      <c r="O16" s="53">
        <f t="shared" si="3"/>
        <v>776.9</v>
      </c>
      <c r="P16" s="53">
        <f t="shared" si="4"/>
        <v>1391.9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32</v>
      </c>
      <c r="D17" s="50">
        <v>463</v>
      </c>
      <c r="E17" s="50">
        <v>8111</v>
      </c>
      <c r="F17" s="50">
        <v>1564</v>
      </c>
      <c r="G17" s="51">
        <f t="shared" si="0"/>
        <v>9675</v>
      </c>
      <c r="H17" s="50">
        <v>355954</v>
      </c>
      <c r="I17" s="50">
        <v>66629</v>
      </c>
      <c r="J17" s="51">
        <f t="shared" si="1"/>
        <v>422583</v>
      </c>
      <c r="K17" s="50">
        <v>0</v>
      </c>
      <c r="L17" s="50">
        <v>19000</v>
      </c>
      <c r="M17" s="50">
        <v>3570</v>
      </c>
      <c r="N17" s="52">
        <f t="shared" si="2"/>
        <v>22570</v>
      </c>
      <c r="O17" s="53">
        <f t="shared" si="3"/>
        <v>728.1</v>
      </c>
      <c r="P17" s="53">
        <f t="shared" si="4"/>
        <v>852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32</v>
      </c>
      <c r="D18" s="50">
        <v>126</v>
      </c>
      <c r="E18" s="50">
        <v>2015</v>
      </c>
      <c r="F18" s="50">
        <v>487</v>
      </c>
      <c r="G18" s="51">
        <f t="shared" si="0"/>
        <v>2502</v>
      </c>
      <c r="H18" s="50">
        <v>67906</v>
      </c>
      <c r="I18" s="50">
        <v>12566</v>
      </c>
      <c r="J18" s="51">
        <f t="shared" si="1"/>
        <v>80472</v>
      </c>
      <c r="K18" s="56"/>
      <c r="L18" s="50">
        <v>3794</v>
      </c>
      <c r="M18" s="50">
        <v>710</v>
      </c>
      <c r="N18" s="52">
        <f t="shared" si="2"/>
        <v>4504</v>
      </c>
      <c r="O18" s="53">
        <f t="shared" si="3"/>
        <v>145.3</v>
      </c>
      <c r="P18" s="53">
        <f t="shared" si="4"/>
        <v>162.2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51</v>
      </c>
      <c r="D19" s="59">
        <v>113</v>
      </c>
      <c r="E19" s="59">
        <v>389</v>
      </c>
      <c r="F19" s="59">
        <v>551</v>
      </c>
      <c r="G19" s="60">
        <f t="shared" si="0"/>
        <v>940</v>
      </c>
      <c r="H19" s="59">
        <v>3927</v>
      </c>
      <c r="I19" s="59">
        <v>7463</v>
      </c>
      <c r="J19" s="60">
        <f t="shared" si="1"/>
        <v>11390</v>
      </c>
      <c r="K19" s="61"/>
      <c r="L19" s="59">
        <v>244</v>
      </c>
      <c r="M19" s="59">
        <v>464</v>
      </c>
      <c r="N19" s="62">
        <f t="shared" si="2"/>
        <v>708</v>
      </c>
      <c r="O19" s="63">
        <f t="shared" si="3"/>
        <v>22.8</v>
      </c>
      <c r="P19" s="63">
        <f t="shared" si="4"/>
        <v>23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1632</v>
      </c>
      <c r="D20" s="51">
        <f t="shared" si="5"/>
        <v>8454</v>
      </c>
      <c r="E20" s="51">
        <f t="shared" si="5"/>
        <v>136666</v>
      </c>
      <c r="F20" s="51">
        <f t="shared" si="5"/>
        <v>30749</v>
      </c>
      <c r="G20" s="51">
        <f t="shared" si="5"/>
        <v>167415</v>
      </c>
      <c r="H20" s="51">
        <f t="shared" si="5"/>
        <v>8889202</v>
      </c>
      <c r="I20" s="51">
        <f t="shared" si="5"/>
        <v>1562788</v>
      </c>
      <c r="J20" s="51">
        <f t="shared" si="5"/>
        <v>10451990</v>
      </c>
      <c r="K20" s="51">
        <f t="shared" si="5"/>
        <v>4107141</v>
      </c>
      <c r="L20" s="51">
        <f t="shared" si="5"/>
        <v>439025</v>
      </c>
      <c r="M20" s="51">
        <f t="shared" si="5"/>
        <v>77525</v>
      </c>
      <c r="N20" s="52">
        <f t="shared" si="5"/>
        <v>516550</v>
      </c>
      <c r="O20" s="65">
        <f t="shared" si="5"/>
        <v>16662.899999999998</v>
      </c>
      <c r="P20" s="65">
        <f t="shared" si="5"/>
        <v>21072.600000000002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&amp;C65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H18" sqref="H18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66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67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2394</v>
      </c>
      <c r="J6" s="17">
        <v>5157</v>
      </c>
      <c r="K6" s="18">
        <f>SUM(I6:J6)</f>
        <v>7551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158</v>
      </c>
      <c r="D13" s="50">
        <v>927</v>
      </c>
      <c r="E13" s="50">
        <v>5974</v>
      </c>
      <c r="F13" s="50">
        <v>13555</v>
      </c>
      <c r="G13" s="51">
        <f aca="true" t="shared" si="0" ref="G13:G19">SUM(E13:F13)</f>
        <v>19529</v>
      </c>
      <c r="H13" s="50">
        <v>314174</v>
      </c>
      <c r="I13" s="50">
        <v>713994</v>
      </c>
      <c r="J13" s="51">
        <f aca="true" t="shared" si="1" ref="J13:J19">SUM(H13:I13)</f>
        <v>1028168</v>
      </c>
      <c r="K13" s="50">
        <v>154660</v>
      </c>
      <c r="L13" s="50">
        <v>18423</v>
      </c>
      <c r="M13" s="50">
        <v>41719</v>
      </c>
      <c r="N13" s="52">
        <f aca="true" t="shared" si="2" ref="N13:N19">SUM(L13:M13)</f>
        <v>60142</v>
      </c>
      <c r="O13" s="53">
        <f aca="true" t="shared" si="3" ref="O13:O19">ROUND(N13/31,1)</f>
        <v>1940.1</v>
      </c>
      <c r="P13" s="53">
        <f aca="true" t="shared" si="4" ref="P13:P19">ROUND(J13/496,1)</f>
        <v>2072.9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106</v>
      </c>
      <c r="D14" s="50">
        <v>384</v>
      </c>
      <c r="E14" s="50">
        <v>2429</v>
      </c>
      <c r="F14" s="50">
        <v>4323</v>
      </c>
      <c r="G14" s="51">
        <f t="shared" si="0"/>
        <v>6752</v>
      </c>
      <c r="H14" s="50">
        <v>159178</v>
      </c>
      <c r="I14" s="50">
        <v>276636</v>
      </c>
      <c r="J14" s="51">
        <f t="shared" si="1"/>
        <v>435814</v>
      </c>
      <c r="K14" s="50">
        <v>435814</v>
      </c>
      <c r="L14" s="50">
        <v>7565</v>
      </c>
      <c r="M14" s="50">
        <v>13529</v>
      </c>
      <c r="N14" s="52">
        <f t="shared" si="2"/>
        <v>21094</v>
      </c>
      <c r="O14" s="53">
        <f t="shared" si="3"/>
        <v>680.5</v>
      </c>
      <c r="P14" s="53">
        <f t="shared" si="4"/>
        <v>878.7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80</v>
      </c>
      <c r="D15" s="50">
        <v>200</v>
      </c>
      <c r="E15" s="50">
        <v>817</v>
      </c>
      <c r="F15" s="50">
        <v>934</v>
      </c>
      <c r="G15" s="51">
        <f t="shared" si="0"/>
        <v>1751</v>
      </c>
      <c r="H15" s="50">
        <v>59448</v>
      </c>
      <c r="I15" s="50">
        <v>50152</v>
      </c>
      <c r="J15" s="51">
        <f t="shared" si="1"/>
        <v>109600</v>
      </c>
      <c r="K15" s="50">
        <v>109600</v>
      </c>
      <c r="L15" s="50">
        <v>2684</v>
      </c>
      <c r="M15" s="50">
        <v>2148</v>
      </c>
      <c r="N15" s="52">
        <f t="shared" si="2"/>
        <v>4832</v>
      </c>
      <c r="O15" s="53">
        <f t="shared" si="3"/>
        <v>155.9</v>
      </c>
      <c r="P15" s="53">
        <f t="shared" si="4"/>
        <v>221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88</v>
      </c>
      <c r="D16" s="50">
        <v>299</v>
      </c>
      <c r="E16" s="50">
        <v>1729</v>
      </c>
      <c r="F16" s="50">
        <v>3216</v>
      </c>
      <c r="G16" s="51">
        <f t="shared" si="0"/>
        <v>4945</v>
      </c>
      <c r="H16" s="50">
        <v>141242</v>
      </c>
      <c r="I16" s="50">
        <v>274228</v>
      </c>
      <c r="J16" s="51">
        <f t="shared" si="1"/>
        <v>415470</v>
      </c>
      <c r="K16" s="50">
        <v>399730</v>
      </c>
      <c r="L16" s="50">
        <v>5793</v>
      </c>
      <c r="M16" s="50">
        <v>10089</v>
      </c>
      <c r="N16" s="52">
        <f t="shared" si="2"/>
        <v>15882</v>
      </c>
      <c r="O16" s="53">
        <f t="shared" si="3"/>
        <v>512.3</v>
      </c>
      <c r="P16" s="53">
        <f t="shared" si="4"/>
        <v>837.6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21</v>
      </c>
      <c r="D17" s="50">
        <v>192</v>
      </c>
      <c r="E17" s="50">
        <v>1321</v>
      </c>
      <c r="F17" s="50">
        <v>2288</v>
      </c>
      <c r="G17" s="51">
        <f t="shared" si="0"/>
        <v>3609</v>
      </c>
      <c r="H17" s="50">
        <v>64053</v>
      </c>
      <c r="I17" s="50">
        <v>112497</v>
      </c>
      <c r="J17" s="51">
        <f t="shared" si="1"/>
        <v>176550</v>
      </c>
      <c r="K17" s="50">
        <v>49995</v>
      </c>
      <c r="L17" s="50">
        <v>3702</v>
      </c>
      <c r="M17" s="50">
        <v>6653</v>
      </c>
      <c r="N17" s="52">
        <f t="shared" si="2"/>
        <v>10355</v>
      </c>
      <c r="O17" s="53">
        <f t="shared" si="3"/>
        <v>334</v>
      </c>
      <c r="P17" s="53">
        <f t="shared" si="4"/>
        <v>355.9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1</v>
      </c>
      <c r="D18" s="50">
        <v>4</v>
      </c>
      <c r="E18" s="50">
        <v>0</v>
      </c>
      <c r="F18" s="50">
        <v>52</v>
      </c>
      <c r="G18" s="51">
        <f t="shared" si="0"/>
        <v>52</v>
      </c>
      <c r="H18" s="50">
        <v>0</v>
      </c>
      <c r="I18" s="50">
        <v>1056</v>
      </c>
      <c r="J18" s="51">
        <f t="shared" si="1"/>
        <v>1056</v>
      </c>
      <c r="K18" s="56"/>
      <c r="L18" s="50">
        <v>0</v>
      </c>
      <c r="M18" s="50">
        <v>0</v>
      </c>
      <c r="N18" s="52">
        <f t="shared" si="2"/>
        <v>0</v>
      </c>
      <c r="O18" s="53">
        <f t="shared" si="3"/>
        <v>0</v>
      </c>
      <c r="P18" s="53">
        <f t="shared" si="4"/>
        <v>2.1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0</v>
      </c>
      <c r="D19" s="59">
        <v>0</v>
      </c>
      <c r="E19" s="59">
        <v>0</v>
      </c>
      <c r="F19" s="59">
        <v>0</v>
      </c>
      <c r="G19" s="60">
        <f t="shared" si="0"/>
        <v>0</v>
      </c>
      <c r="H19" s="59">
        <v>0</v>
      </c>
      <c r="I19" s="59">
        <v>0</v>
      </c>
      <c r="J19" s="60">
        <f t="shared" si="1"/>
        <v>0</v>
      </c>
      <c r="K19" s="61"/>
      <c r="L19" s="59">
        <v>0</v>
      </c>
      <c r="M19" s="59">
        <v>0</v>
      </c>
      <c r="N19" s="62">
        <f t="shared" si="2"/>
        <v>0</v>
      </c>
      <c r="O19" s="63">
        <f t="shared" si="3"/>
        <v>0</v>
      </c>
      <c r="P19" s="63">
        <f t="shared" si="4"/>
        <v>0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454</v>
      </c>
      <c r="D20" s="51">
        <v>2006</v>
      </c>
      <c r="E20" s="51">
        <f t="shared" si="5"/>
        <v>12270</v>
      </c>
      <c r="F20" s="51">
        <f t="shared" si="5"/>
        <v>24368</v>
      </c>
      <c r="G20" s="51">
        <f t="shared" si="5"/>
        <v>36638</v>
      </c>
      <c r="H20" s="51">
        <f t="shared" si="5"/>
        <v>738095</v>
      </c>
      <c r="I20" s="51">
        <f t="shared" si="5"/>
        <v>1428563</v>
      </c>
      <c r="J20" s="51">
        <f t="shared" si="5"/>
        <v>2166658</v>
      </c>
      <c r="K20" s="51">
        <f t="shared" si="5"/>
        <v>1149799</v>
      </c>
      <c r="L20" s="51">
        <f t="shared" si="5"/>
        <v>38167</v>
      </c>
      <c r="M20" s="51">
        <f t="shared" si="5"/>
        <v>74138</v>
      </c>
      <c r="N20" s="52">
        <f t="shared" si="5"/>
        <v>112305</v>
      </c>
      <c r="O20" s="65">
        <f t="shared" si="5"/>
        <v>3622.8</v>
      </c>
      <c r="P20" s="65">
        <f t="shared" si="5"/>
        <v>4368.200000000001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8" r:id="rId1"/>
  <headerFooter alignWithMargins="0">
    <oddFooter>&amp;C66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2" sqref="A2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68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69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7577</v>
      </c>
      <c r="J6" s="17">
        <v>1829</v>
      </c>
      <c r="K6" s="18">
        <f>SUM(I6:J6)</f>
        <v>9406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177</v>
      </c>
      <c r="D13" s="50">
        <v>770</v>
      </c>
      <c r="E13" s="50">
        <v>13565</v>
      </c>
      <c r="F13" s="50">
        <v>2400</v>
      </c>
      <c r="G13" s="51">
        <f aca="true" t="shared" si="0" ref="G13:G19">SUM(E13:F13)</f>
        <v>15965</v>
      </c>
      <c r="H13" s="50">
        <v>782808</v>
      </c>
      <c r="I13" s="50">
        <v>139486</v>
      </c>
      <c r="J13" s="51">
        <f aca="true" t="shared" si="1" ref="J13:J19">SUM(H13:I13)</f>
        <v>922294</v>
      </c>
      <c r="K13" s="50">
        <v>148654</v>
      </c>
      <c r="L13" s="50">
        <v>43256</v>
      </c>
      <c r="M13" s="50">
        <v>7682</v>
      </c>
      <c r="N13" s="52">
        <f aca="true" t="shared" si="2" ref="N13:N19">SUM(L13:M13)</f>
        <v>50938</v>
      </c>
      <c r="O13" s="53">
        <f aca="true" t="shared" si="3" ref="O13:O19">ROUND(N13/31,1)</f>
        <v>1643.2</v>
      </c>
      <c r="P13" s="53">
        <f aca="true" t="shared" si="4" ref="P13:P19">ROUND(J13/496,1)</f>
        <v>1859.5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167</v>
      </c>
      <c r="D14" s="50">
        <v>463</v>
      </c>
      <c r="E14" s="50">
        <v>6134</v>
      </c>
      <c r="F14" s="50">
        <v>1488</v>
      </c>
      <c r="G14" s="51">
        <f t="shared" si="0"/>
        <v>7622</v>
      </c>
      <c r="H14" s="50">
        <v>287914</v>
      </c>
      <c r="I14" s="50">
        <v>56711</v>
      </c>
      <c r="J14" s="51">
        <f t="shared" si="1"/>
        <v>344625</v>
      </c>
      <c r="K14" s="50">
        <v>344001</v>
      </c>
      <c r="L14" s="50">
        <v>16481</v>
      </c>
      <c r="M14" s="50">
        <v>3131</v>
      </c>
      <c r="N14" s="52">
        <f t="shared" si="2"/>
        <v>19612</v>
      </c>
      <c r="O14" s="53">
        <f t="shared" si="3"/>
        <v>632.6</v>
      </c>
      <c r="P14" s="53">
        <f t="shared" si="4"/>
        <v>694.8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103</v>
      </c>
      <c r="D15" s="50">
        <v>170</v>
      </c>
      <c r="E15" s="50">
        <v>1260</v>
      </c>
      <c r="F15" s="50">
        <v>400</v>
      </c>
      <c r="G15" s="51">
        <f t="shared" si="0"/>
        <v>1660</v>
      </c>
      <c r="H15" s="50">
        <v>110449</v>
      </c>
      <c r="I15" s="50">
        <v>24197</v>
      </c>
      <c r="J15" s="51">
        <f t="shared" si="1"/>
        <v>134646</v>
      </c>
      <c r="K15" s="50">
        <v>134646</v>
      </c>
      <c r="L15" s="50">
        <v>4779</v>
      </c>
      <c r="M15" s="50">
        <v>944</v>
      </c>
      <c r="N15" s="52">
        <f t="shared" si="2"/>
        <v>5723</v>
      </c>
      <c r="O15" s="53">
        <f t="shared" si="3"/>
        <v>184.6</v>
      </c>
      <c r="P15" s="53">
        <f t="shared" si="4"/>
        <v>271.5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67</v>
      </c>
      <c r="D16" s="50">
        <v>172</v>
      </c>
      <c r="E16" s="50">
        <v>1968</v>
      </c>
      <c r="F16" s="50">
        <v>542</v>
      </c>
      <c r="G16" s="51">
        <f t="shared" si="0"/>
        <v>2510</v>
      </c>
      <c r="H16" s="50">
        <v>161836</v>
      </c>
      <c r="I16" s="50">
        <v>34743</v>
      </c>
      <c r="J16" s="51">
        <f t="shared" si="1"/>
        <v>196579</v>
      </c>
      <c r="K16" s="50">
        <v>196579</v>
      </c>
      <c r="L16" s="50">
        <v>6171</v>
      </c>
      <c r="M16" s="50">
        <v>1440</v>
      </c>
      <c r="N16" s="52">
        <f t="shared" si="2"/>
        <v>7611</v>
      </c>
      <c r="O16" s="53">
        <f t="shared" si="3"/>
        <v>245.5</v>
      </c>
      <c r="P16" s="53">
        <f t="shared" si="4"/>
        <v>396.3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4</v>
      </c>
      <c r="D17" s="50">
        <v>84</v>
      </c>
      <c r="E17" s="50">
        <v>1516</v>
      </c>
      <c r="F17" s="50">
        <v>385</v>
      </c>
      <c r="G17" s="51">
        <f t="shared" si="0"/>
        <v>1901</v>
      </c>
      <c r="H17" s="50">
        <v>87170</v>
      </c>
      <c r="I17" s="50">
        <v>22225</v>
      </c>
      <c r="J17" s="51">
        <f t="shared" si="1"/>
        <v>109395</v>
      </c>
      <c r="K17" s="50">
        <v>0</v>
      </c>
      <c r="L17" s="50">
        <v>5280</v>
      </c>
      <c r="M17" s="50">
        <v>1347</v>
      </c>
      <c r="N17" s="52">
        <f t="shared" si="2"/>
        <v>6627</v>
      </c>
      <c r="O17" s="53">
        <f t="shared" si="3"/>
        <v>213.8</v>
      </c>
      <c r="P17" s="53">
        <f t="shared" si="4"/>
        <v>220.6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32</v>
      </c>
      <c r="D18" s="50">
        <v>65</v>
      </c>
      <c r="E18" s="50">
        <v>589</v>
      </c>
      <c r="F18" s="50">
        <v>84</v>
      </c>
      <c r="G18" s="51">
        <f t="shared" si="0"/>
        <v>673</v>
      </c>
      <c r="H18" s="50">
        <v>6307</v>
      </c>
      <c r="I18" s="50">
        <v>485</v>
      </c>
      <c r="J18" s="51">
        <f t="shared" si="1"/>
        <v>6792</v>
      </c>
      <c r="K18" s="56"/>
      <c r="L18" s="50">
        <v>0</v>
      </c>
      <c r="M18" s="50">
        <v>0</v>
      </c>
      <c r="N18" s="52">
        <f t="shared" si="2"/>
        <v>0</v>
      </c>
      <c r="O18" s="53">
        <f t="shared" si="3"/>
        <v>0</v>
      </c>
      <c r="P18" s="53">
        <f t="shared" si="4"/>
        <v>13.7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62</v>
      </c>
      <c r="D19" s="59">
        <v>203</v>
      </c>
      <c r="E19" s="59">
        <v>1758</v>
      </c>
      <c r="F19" s="59">
        <v>120</v>
      </c>
      <c r="G19" s="60">
        <f t="shared" si="0"/>
        <v>1878</v>
      </c>
      <c r="H19" s="59">
        <v>15645</v>
      </c>
      <c r="I19" s="59">
        <v>1139</v>
      </c>
      <c r="J19" s="60">
        <f t="shared" si="1"/>
        <v>16784</v>
      </c>
      <c r="K19" s="61"/>
      <c r="L19" s="59">
        <v>0</v>
      </c>
      <c r="M19" s="59">
        <v>0</v>
      </c>
      <c r="N19" s="62">
        <f t="shared" si="2"/>
        <v>0</v>
      </c>
      <c r="O19" s="63">
        <f t="shared" si="3"/>
        <v>0</v>
      </c>
      <c r="P19" s="63">
        <f t="shared" si="4"/>
        <v>33.8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612</v>
      </c>
      <c r="D20" s="51">
        <f t="shared" si="5"/>
        <v>1927</v>
      </c>
      <c r="E20" s="51">
        <f t="shared" si="5"/>
        <v>26790</v>
      </c>
      <c r="F20" s="51">
        <f t="shared" si="5"/>
        <v>5419</v>
      </c>
      <c r="G20" s="51">
        <f t="shared" si="5"/>
        <v>32209</v>
      </c>
      <c r="H20" s="51">
        <f t="shared" si="5"/>
        <v>1452129</v>
      </c>
      <c r="I20" s="51">
        <f t="shared" si="5"/>
        <v>278986</v>
      </c>
      <c r="J20" s="51">
        <f t="shared" si="5"/>
        <v>1731115</v>
      </c>
      <c r="K20" s="51">
        <f t="shared" si="5"/>
        <v>823880</v>
      </c>
      <c r="L20" s="51">
        <f t="shared" si="5"/>
        <v>75967</v>
      </c>
      <c r="M20" s="51">
        <f t="shared" si="5"/>
        <v>14544</v>
      </c>
      <c r="N20" s="52">
        <f t="shared" si="5"/>
        <v>90511</v>
      </c>
      <c r="O20" s="65">
        <f t="shared" si="5"/>
        <v>2919.7000000000003</v>
      </c>
      <c r="P20" s="65">
        <f t="shared" si="5"/>
        <v>3490.2000000000003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&amp;C67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H40" sqref="H40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70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71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2503</v>
      </c>
      <c r="J6" s="17">
        <v>1328</v>
      </c>
      <c r="K6" s="18">
        <f>SUM(I6:J6)</f>
        <v>3831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156</v>
      </c>
      <c r="D13" s="50">
        <v>498</v>
      </c>
      <c r="E13" s="50">
        <v>5598</v>
      </c>
      <c r="F13" s="50">
        <v>2034</v>
      </c>
      <c r="G13" s="51">
        <f aca="true" t="shared" si="0" ref="G13:G19">SUM(E13:F13)</f>
        <v>7632</v>
      </c>
      <c r="H13" s="50">
        <v>304974</v>
      </c>
      <c r="I13" s="50">
        <v>111089</v>
      </c>
      <c r="J13" s="51">
        <f aca="true" t="shared" si="1" ref="J13:J19">SUM(H13:I13)</f>
        <v>416063</v>
      </c>
      <c r="K13" s="50">
        <v>5824</v>
      </c>
      <c r="L13" s="50">
        <v>16833</v>
      </c>
      <c r="M13" s="50">
        <v>6111</v>
      </c>
      <c r="N13" s="52">
        <f aca="true" t="shared" si="2" ref="N13:N19">SUM(L13:M13)</f>
        <v>22944</v>
      </c>
      <c r="O13" s="53">
        <f aca="true" t="shared" si="3" ref="O13:O19">ROUND(N13/31,1)</f>
        <v>740.1</v>
      </c>
      <c r="P13" s="53">
        <f aca="true" t="shared" si="4" ref="P13:P19">ROUND(J13/496,1)</f>
        <v>838.8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117</v>
      </c>
      <c r="D14" s="50">
        <v>298</v>
      </c>
      <c r="E14" s="50">
        <v>2656</v>
      </c>
      <c r="F14" s="50">
        <v>1125</v>
      </c>
      <c r="G14" s="51">
        <f t="shared" si="0"/>
        <v>3781</v>
      </c>
      <c r="H14" s="50">
        <v>115320</v>
      </c>
      <c r="I14" s="50">
        <v>46655</v>
      </c>
      <c r="J14" s="51">
        <f t="shared" si="1"/>
        <v>161975</v>
      </c>
      <c r="K14" s="50">
        <v>158199</v>
      </c>
      <c r="L14" s="50">
        <v>6592</v>
      </c>
      <c r="M14" s="50">
        <v>2673</v>
      </c>
      <c r="N14" s="52">
        <f t="shared" si="2"/>
        <v>9265</v>
      </c>
      <c r="O14" s="53">
        <f t="shared" si="3"/>
        <v>298.9</v>
      </c>
      <c r="P14" s="53">
        <f t="shared" si="4"/>
        <v>326.6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79</v>
      </c>
      <c r="D15" s="50">
        <v>122</v>
      </c>
      <c r="E15" s="50">
        <v>598</v>
      </c>
      <c r="F15" s="50">
        <v>239</v>
      </c>
      <c r="G15" s="51">
        <f t="shared" si="0"/>
        <v>837</v>
      </c>
      <c r="H15" s="50">
        <v>30972</v>
      </c>
      <c r="I15" s="50">
        <v>12616</v>
      </c>
      <c r="J15" s="51">
        <f t="shared" si="1"/>
        <v>43588</v>
      </c>
      <c r="K15" s="50">
        <v>43588</v>
      </c>
      <c r="L15" s="50">
        <v>1513</v>
      </c>
      <c r="M15" s="50">
        <v>613</v>
      </c>
      <c r="N15" s="52">
        <f t="shared" si="2"/>
        <v>2126</v>
      </c>
      <c r="O15" s="53">
        <f t="shared" si="3"/>
        <v>68.6</v>
      </c>
      <c r="P15" s="53">
        <f t="shared" si="4"/>
        <v>87.9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37</v>
      </c>
      <c r="D16" s="50">
        <v>116</v>
      </c>
      <c r="E16" s="50">
        <v>1145</v>
      </c>
      <c r="F16" s="50">
        <v>740</v>
      </c>
      <c r="G16" s="51">
        <f t="shared" si="0"/>
        <v>1885</v>
      </c>
      <c r="H16" s="50">
        <v>80048</v>
      </c>
      <c r="I16" s="50">
        <v>54360</v>
      </c>
      <c r="J16" s="51">
        <f t="shared" si="1"/>
        <v>134408</v>
      </c>
      <c r="K16" s="50">
        <v>130440</v>
      </c>
      <c r="L16" s="50">
        <v>3711</v>
      </c>
      <c r="M16" s="50">
        <v>2431</v>
      </c>
      <c r="N16" s="52">
        <f t="shared" si="2"/>
        <v>6142</v>
      </c>
      <c r="O16" s="53">
        <f t="shared" si="3"/>
        <v>198.1</v>
      </c>
      <c r="P16" s="53">
        <f t="shared" si="4"/>
        <v>271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14</v>
      </c>
      <c r="D17" s="50">
        <v>38</v>
      </c>
      <c r="E17" s="50">
        <v>390</v>
      </c>
      <c r="F17" s="50">
        <v>209</v>
      </c>
      <c r="G17" s="51">
        <f t="shared" si="0"/>
        <v>599</v>
      </c>
      <c r="H17" s="50">
        <v>14067</v>
      </c>
      <c r="I17" s="50">
        <v>7935</v>
      </c>
      <c r="J17" s="51">
        <f t="shared" si="1"/>
        <v>22002</v>
      </c>
      <c r="K17" s="50">
        <v>0</v>
      </c>
      <c r="L17" s="50">
        <v>848</v>
      </c>
      <c r="M17" s="50">
        <v>483</v>
      </c>
      <c r="N17" s="52">
        <f t="shared" si="2"/>
        <v>1331</v>
      </c>
      <c r="O17" s="53">
        <f t="shared" si="3"/>
        <v>42.9</v>
      </c>
      <c r="P17" s="53">
        <f t="shared" si="4"/>
        <v>44.4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18</v>
      </c>
      <c r="D18" s="50">
        <v>22</v>
      </c>
      <c r="E18" s="50">
        <v>137</v>
      </c>
      <c r="F18" s="50">
        <v>41</v>
      </c>
      <c r="G18" s="51">
        <f t="shared" si="0"/>
        <v>178</v>
      </c>
      <c r="H18" s="50">
        <v>1031</v>
      </c>
      <c r="I18" s="50">
        <v>310</v>
      </c>
      <c r="J18" s="51">
        <f t="shared" si="1"/>
        <v>1341</v>
      </c>
      <c r="K18" s="56"/>
      <c r="L18" s="50">
        <v>0</v>
      </c>
      <c r="M18" s="50">
        <v>0</v>
      </c>
      <c r="N18" s="52">
        <f t="shared" si="2"/>
        <v>0</v>
      </c>
      <c r="O18" s="53">
        <f t="shared" si="3"/>
        <v>0</v>
      </c>
      <c r="P18" s="53">
        <f t="shared" si="4"/>
        <v>2.7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0</v>
      </c>
      <c r="D19" s="59">
        <v>0</v>
      </c>
      <c r="E19" s="59">
        <v>0</v>
      </c>
      <c r="F19" s="59">
        <v>0</v>
      </c>
      <c r="G19" s="60">
        <f t="shared" si="0"/>
        <v>0</v>
      </c>
      <c r="H19" s="59">
        <v>0</v>
      </c>
      <c r="I19" s="59">
        <v>0</v>
      </c>
      <c r="J19" s="60">
        <f t="shared" si="1"/>
        <v>0</v>
      </c>
      <c r="K19" s="61"/>
      <c r="L19" s="59">
        <v>0</v>
      </c>
      <c r="M19" s="59">
        <v>0</v>
      </c>
      <c r="N19" s="62">
        <f t="shared" si="2"/>
        <v>0</v>
      </c>
      <c r="O19" s="63">
        <f t="shared" si="3"/>
        <v>0</v>
      </c>
      <c r="P19" s="63">
        <f t="shared" si="4"/>
        <v>0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421</v>
      </c>
      <c r="D20" s="51">
        <f t="shared" si="5"/>
        <v>1094</v>
      </c>
      <c r="E20" s="51">
        <f t="shared" si="5"/>
        <v>10524</v>
      </c>
      <c r="F20" s="51">
        <f t="shared" si="5"/>
        <v>4388</v>
      </c>
      <c r="G20" s="51">
        <f t="shared" si="5"/>
        <v>14912</v>
      </c>
      <c r="H20" s="51">
        <f t="shared" si="5"/>
        <v>546412</v>
      </c>
      <c r="I20" s="51">
        <f t="shared" si="5"/>
        <v>232965</v>
      </c>
      <c r="J20" s="51">
        <f t="shared" si="5"/>
        <v>779377</v>
      </c>
      <c r="K20" s="51">
        <f t="shared" si="5"/>
        <v>338051</v>
      </c>
      <c r="L20" s="51">
        <f t="shared" si="5"/>
        <v>29497</v>
      </c>
      <c r="M20" s="51">
        <f t="shared" si="5"/>
        <v>12311</v>
      </c>
      <c r="N20" s="52">
        <f t="shared" si="5"/>
        <v>41808</v>
      </c>
      <c r="O20" s="65">
        <f t="shared" si="5"/>
        <v>1348.6</v>
      </c>
      <c r="P20" s="65">
        <f t="shared" si="5"/>
        <v>1571.4000000000003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&amp;C68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2" sqref="A2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40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41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16208</v>
      </c>
      <c r="J6" s="17">
        <v>4628</v>
      </c>
      <c r="K6" s="18">
        <f>SUM(I6:J6)</f>
        <v>20836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278</v>
      </c>
      <c r="D13" s="50">
        <v>1968</v>
      </c>
      <c r="E13" s="50">
        <v>35032</v>
      </c>
      <c r="F13" s="50">
        <v>8389</v>
      </c>
      <c r="G13" s="51">
        <f aca="true" t="shared" si="0" ref="G13:G19">SUM(E13:F13)</f>
        <v>43421</v>
      </c>
      <c r="H13" s="50">
        <v>1854423</v>
      </c>
      <c r="I13" s="50">
        <v>425768</v>
      </c>
      <c r="J13" s="51">
        <f aca="true" t="shared" si="1" ref="J13:J19">SUM(H13:I13)</f>
        <v>2280191</v>
      </c>
      <c r="K13" s="50">
        <v>80758</v>
      </c>
      <c r="L13" s="50">
        <v>98164</v>
      </c>
      <c r="M13" s="50">
        <v>22572</v>
      </c>
      <c r="N13" s="52">
        <f aca="true" t="shared" si="2" ref="N13:N19">SUM(L13:M13)</f>
        <v>120736</v>
      </c>
      <c r="O13" s="53">
        <f aca="true" t="shared" si="3" ref="O13:O19">ROUND(N13/31,1)</f>
        <v>3894.7</v>
      </c>
      <c r="P13" s="53">
        <f aca="true" t="shared" si="4" ref="P13:P19">ROUND(J13/496,1)</f>
        <v>4597.2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354</v>
      </c>
      <c r="D14" s="50">
        <v>1191</v>
      </c>
      <c r="E14" s="50">
        <v>19730</v>
      </c>
      <c r="F14" s="50">
        <v>3706</v>
      </c>
      <c r="G14" s="51">
        <f t="shared" si="0"/>
        <v>23436</v>
      </c>
      <c r="H14" s="50">
        <v>1151288</v>
      </c>
      <c r="I14" s="50">
        <v>192235</v>
      </c>
      <c r="J14" s="51">
        <f t="shared" si="1"/>
        <v>1343523</v>
      </c>
      <c r="K14" s="50">
        <v>1328979</v>
      </c>
      <c r="L14" s="50">
        <v>60951</v>
      </c>
      <c r="M14" s="50">
        <v>10706</v>
      </c>
      <c r="N14" s="52">
        <f t="shared" si="2"/>
        <v>71657</v>
      </c>
      <c r="O14" s="53">
        <f t="shared" si="3"/>
        <v>2311.5</v>
      </c>
      <c r="P14" s="53">
        <f t="shared" si="4"/>
        <v>2708.7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203</v>
      </c>
      <c r="D15" s="50">
        <v>514</v>
      </c>
      <c r="E15" s="50">
        <v>5073</v>
      </c>
      <c r="F15" s="50">
        <v>1164</v>
      </c>
      <c r="G15" s="51">
        <f t="shared" si="0"/>
        <v>6237</v>
      </c>
      <c r="H15" s="50">
        <v>361234</v>
      </c>
      <c r="I15" s="50">
        <v>71329</v>
      </c>
      <c r="J15" s="51">
        <f t="shared" si="1"/>
        <v>432563</v>
      </c>
      <c r="K15" s="50">
        <v>432562</v>
      </c>
      <c r="L15" s="50">
        <v>10698</v>
      </c>
      <c r="M15" s="50">
        <v>2138</v>
      </c>
      <c r="N15" s="52">
        <f t="shared" si="2"/>
        <v>12836</v>
      </c>
      <c r="O15" s="53">
        <f t="shared" si="3"/>
        <v>414.1</v>
      </c>
      <c r="P15" s="53">
        <f t="shared" si="4"/>
        <v>872.1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175</v>
      </c>
      <c r="D16" s="50">
        <v>62</v>
      </c>
      <c r="E16" s="50">
        <v>7642</v>
      </c>
      <c r="F16" s="50">
        <v>1764</v>
      </c>
      <c r="G16" s="51">
        <f t="shared" si="0"/>
        <v>9406</v>
      </c>
      <c r="H16" s="50">
        <v>414661</v>
      </c>
      <c r="I16" s="50">
        <v>87875</v>
      </c>
      <c r="J16" s="51">
        <f t="shared" si="1"/>
        <v>502536</v>
      </c>
      <c r="K16" s="50">
        <v>502536</v>
      </c>
      <c r="L16" s="50">
        <v>13043</v>
      </c>
      <c r="M16" s="50">
        <v>2988</v>
      </c>
      <c r="N16" s="52">
        <f t="shared" si="2"/>
        <v>16031</v>
      </c>
      <c r="O16" s="53">
        <f t="shared" si="3"/>
        <v>517.1</v>
      </c>
      <c r="P16" s="53">
        <f t="shared" si="4"/>
        <v>1013.2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29</v>
      </c>
      <c r="D17" s="50">
        <v>713</v>
      </c>
      <c r="E17" s="50">
        <v>8207</v>
      </c>
      <c r="F17" s="50">
        <v>1386</v>
      </c>
      <c r="G17" s="51">
        <f t="shared" si="0"/>
        <v>9593</v>
      </c>
      <c r="H17" s="50">
        <v>521873</v>
      </c>
      <c r="I17" s="50">
        <v>83717</v>
      </c>
      <c r="J17" s="51">
        <f t="shared" si="1"/>
        <v>605590</v>
      </c>
      <c r="K17" s="50">
        <v>17520</v>
      </c>
      <c r="L17" s="50">
        <v>27266</v>
      </c>
      <c r="M17" s="50">
        <v>4762</v>
      </c>
      <c r="N17" s="52">
        <f t="shared" si="2"/>
        <v>32028</v>
      </c>
      <c r="O17" s="53">
        <f t="shared" si="3"/>
        <v>1033.2</v>
      </c>
      <c r="P17" s="53">
        <f t="shared" si="4"/>
        <v>1220.9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9</v>
      </c>
      <c r="D18" s="50">
        <v>56</v>
      </c>
      <c r="E18" s="50">
        <v>747</v>
      </c>
      <c r="F18" s="50">
        <v>199</v>
      </c>
      <c r="G18" s="51">
        <f t="shared" si="0"/>
        <v>946</v>
      </c>
      <c r="H18" s="50">
        <v>20661</v>
      </c>
      <c r="I18" s="50">
        <v>4929</v>
      </c>
      <c r="J18" s="51">
        <f t="shared" si="1"/>
        <v>25590</v>
      </c>
      <c r="K18" s="56"/>
      <c r="L18" s="50">
        <v>576</v>
      </c>
      <c r="M18" s="50">
        <v>70</v>
      </c>
      <c r="N18" s="52">
        <f t="shared" si="2"/>
        <v>646</v>
      </c>
      <c r="O18" s="53">
        <f t="shared" si="3"/>
        <v>20.8</v>
      </c>
      <c r="P18" s="53">
        <f t="shared" si="4"/>
        <v>51.6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44</v>
      </c>
      <c r="D19" s="59">
        <v>53</v>
      </c>
      <c r="E19" s="59">
        <v>344</v>
      </c>
      <c r="F19" s="59">
        <v>114</v>
      </c>
      <c r="G19" s="60">
        <f t="shared" si="0"/>
        <v>458</v>
      </c>
      <c r="H19" s="59">
        <v>1139</v>
      </c>
      <c r="I19" s="59">
        <v>597</v>
      </c>
      <c r="J19" s="60">
        <f t="shared" si="1"/>
        <v>1736</v>
      </c>
      <c r="K19" s="61"/>
      <c r="L19" s="59">
        <v>0</v>
      </c>
      <c r="M19" s="59">
        <v>0</v>
      </c>
      <c r="N19" s="62">
        <f t="shared" si="2"/>
        <v>0</v>
      </c>
      <c r="O19" s="63">
        <f t="shared" si="3"/>
        <v>0</v>
      </c>
      <c r="P19" s="63">
        <f t="shared" si="4"/>
        <v>3.5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v>1092</v>
      </c>
      <c r="D20" s="51">
        <v>5157</v>
      </c>
      <c r="E20" s="51">
        <f aca="true" t="shared" si="5" ref="E20:P20">SUM(E13:E19)</f>
        <v>76775</v>
      </c>
      <c r="F20" s="51">
        <f t="shared" si="5"/>
        <v>16722</v>
      </c>
      <c r="G20" s="51">
        <f t="shared" si="5"/>
        <v>93497</v>
      </c>
      <c r="H20" s="51">
        <f t="shared" si="5"/>
        <v>4325279</v>
      </c>
      <c r="I20" s="51">
        <f t="shared" si="5"/>
        <v>866450</v>
      </c>
      <c r="J20" s="51">
        <f t="shared" si="5"/>
        <v>5191729</v>
      </c>
      <c r="K20" s="51">
        <f t="shared" si="5"/>
        <v>2362355</v>
      </c>
      <c r="L20" s="51">
        <f t="shared" si="5"/>
        <v>210698</v>
      </c>
      <c r="M20" s="51">
        <f t="shared" si="5"/>
        <v>43236</v>
      </c>
      <c r="N20" s="52">
        <f t="shared" si="5"/>
        <v>253934</v>
      </c>
      <c r="O20" s="65">
        <f t="shared" si="5"/>
        <v>8191.400000000001</v>
      </c>
      <c r="P20" s="65">
        <f t="shared" si="5"/>
        <v>10467.2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1" sqref="A1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36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37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1415</v>
      </c>
      <c r="J6" s="17">
        <v>1263</v>
      </c>
      <c r="K6" s="18">
        <v>2678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154</v>
      </c>
      <c r="D13" s="50">
        <v>497</v>
      </c>
      <c r="E13" s="50">
        <v>4479</v>
      </c>
      <c r="F13" s="50">
        <v>3750</v>
      </c>
      <c r="G13" s="51">
        <v>8229</v>
      </c>
      <c r="H13" s="50">
        <v>261456</v>
      </c>
      <c r="I13" s="50">
        <v>210784</v>
      </c>
      <c r="J13" s="51">
        <f aca="true" t="shared" si="0" ref="J13:J19">SUM(H13:I13)</f>
        <v>472240</v>
      </c>
      <c r="K13" s="50">
        <v>11376</v>
      </c>
      <c r="L13" s="50">
        <v>14851</v>
      </c>
      <c r="M13" s="50">
        <v>12221</v>
      </c>
      <c r="N13" s="52">
        <f aca="true" t="shared" si="1" ref="N13:N19">SUM(L13:M13)</f>
        <v>27072</v>
      </c>
      <c r="O13" s="53">
        <f aca="true" t="shared" si="2" ref="O13:O19">ROUND(N13/31,1)</f>
        <v>873.3</v>
      </c>
      <c r="P13" s="53">
        <f aca="true" t="shared" si="3" ref="P13:P19">ROUND(J13/496,1)</f>
        <v>952.1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100</v>
      </c>
      <c r="D14" s="50">
        <v>214</v>
      </c>
      <c r="E14" s="50">
        <v>1794</v>
      </c>
      <c r="F14" s="50">
        <v>1478</v>
      </c>
      <c r="G14" s="51">
        <v>3272</v>
      </c>
      <c r="H14" s="50">
        <v>87656</v>
      </c>
      <c r="I14" s="50">
        <v>72048</v>
      </c>
      <c r="J14" s="51">
        <f t="shared" si="0"/>
        <v>159704</v>
      </c>
      <c r="K14" s="50">
        <v>156632</v>
      </c>
      <c r="L14" s="50">
        <v>4833</v>
      </c>
      <c r="M14" s="50">
        <v>3983</v>
      </c>
      <c r="N14" s="52">
        <f t="shared" si="1"/>
        <v>8816</v>
      </c>
      <c r="O14" s="53">
        <f t="shared" si="2"/>
        <v>284.4</v>
      </c>
      <c r="P14" s="53">
        <f t="shared" si="3"/>
        <v>322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91</v>
      </c>
      <c r="D15" s="50">
        <v>139</v>
      </c>
      <c r="E15" s="50">
        <v>852</v>
      </c>
      <c r="F15" s="50">
        <v>1070</v>
      </c>
      <c r="G15" s="51">
        <v>1922</v>
      </c>
      <c r="H15" s="50">
        <v>64060</v>
      </c>
      <c r="I15" s="50">
        <v>73286</v>
      </c>
      <c r="J15" s="51">
        <f t="shared" si="0"/>
        <v>137346</v>
      </c>
      <c r="K15" s="50">
        <v>136866</v>
      </c>
      <c r="L15" s="50">
        <v>2789</v>
      </c>
      <c r="M15" s="50">
        <v>3208</v>
      </c>
      <c r="N15" s="52">
        <f t="shared" si="1"/>
        <v>5997</v>
      </c>
      <c r="O15" s="53">
        <f t="shared" si="2"/>
        <v>193.5</v>
      </c>
      <c r="P15" s="53">
        <f t="shared" si="3"/>
        <v>276.9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28</v>
      </c>
      <c r="D16" s="50">
        <v>76</v>
      </c>
      <c r="E16" s="50">
        <v>771</v>
      </c>
      <c r="F16" s="50">
        <v>376</v>
      </c>
      <c r="G16" s="51">
        <v>1147</v>
      </c>
      <c r="H16" s="50">
        <v>37088</v>
      </c>
      <c r="I16" s="50">
        <v>17000</v>
      </c>
      <c r="J16" s="51">
        <f t="shared" si="0"/>
        <v>54088</v>
      </c>
      <c r="K16" s="50">
        <v>54088</v>
      </c>
      <c r="L16" s="50">
        <v>1438</v>
      </c>
      <c r="M16" s="50">
        <v>669</v>
      </c>
      <c r="N16" s="52">
        <f t="shared" si="1"/>
        <v>2107</v>
      </c>
      <c r="O16" s="53">
        <f t="shared" si="2"/>
        <v>68</v>
      </c>
      <c r="P16" s="53">
        <f t="shared" si="3"/>
        <v>109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7</v>
      </c>
      <c r="D17" s="50">
        <v>42</v>
      </c>
      <c r="E17" s="50">
        <v>297</v>
      </c>
      <c r="F17" s="50">
        <v>257</v>
      </c>
      <c r="G17" s="51">
        <v>554</v>
      </c>
      <c r="H17" s="50">
        <v>16880</v>
      </c>
      <c r="I17" s="50">
        <v>14144</v>
      </c>
      <c r="J17" s="51">
        <f t="shared" si="0"/>
        <v>31024</v>
      </c>
      <c r="K17" s="50">
        <v>0</v>
      </c>
      <c r="L17" s="50">
        <v>853</v>
      </c>
      <c r="M17" s="50">
        <v>709</v>
      </c>
      <c r="N17" s="52">
        <f t="shared" si="1"/>
        <v>1562</v>
      </c>
      <c r="O17" s="53">
        <f t="shared" si="2"/>
        <v>50.4</v>
      </c>
      <c r="P17" s="53">
        <f t="shared" si="3"/>
        <v>62.5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0</v>
      </c>
      <c r="D18" s="50">
        <v>0</v>
      </c>
      <c r="E18" s="50">
        <v>0</v>
      </c>
      <c r="F18" s="50">
        <v>0</v>
      </c>
      <c r="G18" s="51">
        <f>SUM(E18:F18)</f>
        <v>0</v>
      </c>
      <c r="H18" s="50">
        <v>0</v>
      </c>
      <c r="I18" s="50">
        <v>0</v>
      </c>
      <c r="J18" s="51">
        <f t="shared" si="0"/>
        <v>0</v>
      </c>
      <c r="K18" s="56"/>
      <c r="L18" s="50">
        <v>0</v>
      </c>
      <c r="M18" s="50">
        <v>0</v>
      </c>
      <c r="N18" s="52">
        <f t="shared" si="1"/>
        <v>0</v>
      </c>
      <c r="O18" s="53">
        <f t="shared" si="2"/>
        <v>0</v>
      </c>
      <c r="P18" s="53">
        <f t="shared" si="3"/>
        <v>0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0</v>
      </c>
      <c r="D19" s="59">
        <v>0</v>
      </c>
      <c r="E19" s="59">
        <v>0</v>
      </c>
      <c r="F19" s="59">
        <v>0</v>
      </c>
      <c r="G19" s="60">
        <f>SUM(E19:F19)</f>
        <v>0</v>
      </c>
      <c r="H19" s="59">
        <v>0</v>
      </c>
      <c r="I19" s="59">
        <v>0</v>
      </c>
      <c r="J19" s="60">
        <f t="shared" si="0"/>
        <v>0</v>
      </c>
      <c r="K19" s="61"/>
      <c r="L19" s="59">
        <v>0</v>
      </c>
      <c r="M19" s="59">
        <v>0</v>
      </c>
      <c r="N19" s="62">
        <f t="shared" si="1"/>
        <v>0</v>
      </c>
      <c r="O19" s="63">
        <f t="shared" si="2"/>
        <v>0</v>
      </c>
      <c r="P19" s="63">
        <f t="shared" si="3"/>
        <v>0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4" ref="C20:P20">SUM(C13:C19)</f>
        <v>380</v>
      </c>
      <c r="D20" s="51">
        <f t="shared" si="4"/>
        <v>968</v>
      </c>
      <c r="E20" s="51">
        <f t="shared" si="4"/>
        <v>8193</v>
      </c>
      <c r="F20" s="51">
        <f t="shared" si="4"/>
        <v>6931</v>
      </c>
      <c r="G20" s="51">
        <f t="shared" si="4"/>
        <v>15124</v>
      </c>
      <c r="H20" s="51">
        <f t="shared" si="4"/>
        <v>467140</v>
      </c>
      <c r="I20" s="51">
        <f t="shared" si="4"/>
        <v>387262</v>
      </c>
      <c r="J20" s="51">
        <f t="shared" si="4"/>
        <v>854402</v>
      </c>
      <c r="K20" s="51">
        <f t="shared" si="4"/>
        <v>358962</v>
      </c>
      <c r="L20" s="51">
        <f t="shared" si="4"/>
        <v>24764</v>
      </c>
      <c r="M20" s="51">
        <f t="shared" si="4"/>
        <v>20790</v>
      </c>
      <c r="N20" s="52">
        <f t="shared" si="4"/>
        <v>45554</v>
      </c>
      <c r="O20" s="65">
        <f t="shared" si="4"/>
        <v>1469.6</v>
      </c>
      <c r="P20" s="65">
        <f t="shared" si="4"/>
        <v>1722.5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&amp;C52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tabSelected="1" zoomScalePageLayoutView="0" workbookViewId="0" topLeftCell="A1">
      <selection activeCell="M18" sqref="M18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72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73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5851</v>
      </c>
      <c r="J6" s="17">
        <v>2199</v>
      </c>
      <c r="K6" s="18">
        <f>SUM(I6:J6)</f>
        <v>8050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278</v>
      </c>
      <c r="D13" s="50">
        <v>1295</v>
      </c>
      <c r="E13" s="50">
        <v>16165</v>
      </c>
      <c r="F13" s="50">
        <v>6663</v>
      </c>
      <c r="G13" s="51">
        <f aca="true" t="shared" si="0" ref="G13:G19">SUM(E13:F13)</f>
        <v>22828</v>
      </c>
      <c r="H13" s="50">
        <v>891706</v>
      </c>
      <c r="I13" s="50">
        <v>365809</v>
      </c>
      <c r="J13" s="51">
        <f aca="true" t="shared" si="1" ref="J13:J19">SUM(H13:I13)</f>
        <v>1257515</v>
      </c>
      <c r="K13" s="50">
        <v>103884</v>
      </c>
      <c r="L13" s="50">
        <v>47374</v>
      </c>
      <c r="M13" s="50">
        <v>19482</v>
      </c>
      <c r="N13" s="52">
        <f aca="true" t="shared" si="2" ref="N13:N19">SUM(L13:M13)</f>
        <v>66856</v>
      </c>
      <c r="O13" s="53">
        <f aca="true" t="shared" si="3" ref="O13:O19">ROUND(N13/31,1)</f>
        <v>2156.6</v>
      </c>
      <c r="P13" s="53">
        <f aca="true" t="shared" si="4" ref="P13:P19">ROUND(J13/496,1)</f>
        <v>2535.3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166</v>
      </c>
      <c r="D14" s="50">
        <v>695</v>
      </c>
      <c r="E14" s="50">
        <v>6683</v>
      </c>
      <c r="F14" s="50">
        <v>2287</v>
      </c>
      <c r="G14" s="51">
        <f t="shared" si="0"/>
        <v>8970</v>
      </c>
      <c r="H14" s="50">
        <v>312245</v>
      </c>
      <c r="I14" s="50">
        <v>107069</v>
      </c>
      <c r="J14" s="51">
        <f t="shared" si="1"/>
        <v>419314</v>
      </c>
      <c r="K14" s="50">
        <v>419314</v>
      </c>
      <c r="L14" s="50">
        <v>17530</v>
      </c>
      <c r="M14" s="50">
        <v>6060</v>
      </c>
      <c r="N14" s="52">
        <f t="shared" si="2"/>
        <v>23590</v>
      </c>
      <c r="O14" s="53">
        <f t="shared" si="3"/>
        <v>761</v>
      </c>
      <c r="P14" s="53">
        <f t="shared" si="4"/>
        <v>845.4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85</v>
      </c>
      <c r="D15" s="50">
        <v>233</v>
      </c>
      <c r="E15" s="50">
        <v>1632</v>
      </c>
      <c r="F15" s="50">
        <v>571</v>
      </c>
      <c r="G15" s="51">
        <f t="shared" si="0"/>
        <v>2203</v>
      </c>
      <c r="H15" s="50">
        <v>135944</v>
      </c>
      <c r="I15" s="50">
        <v>49410</v>
      </c>
      <c r="J15" s="51">
        <f t="shared" si="1"/>
        <v>185354</v>
      </c>
      <c r="K15" s="50">
        <v>185353</v>
      </c>
      <c r="L15" s="50">
        <v>4762</v>
      </c>
      <c r="M15" s="50">
        <v>1701</v>
      </c>
      <c r="N15" s="52">
        <f t="shared" si="2"/>
        <v>6463</v>
      </c>
      <c r="O15" s="53">
        <f t="shared" si="3"/>
        <v>208.5</v>
      </c>
      <c r="P15" s="53">
        <f t="shared" si="4"/>
        <v>373.7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44</v>
      </c>
      <c r="D16" s="50">
        <v>94</v>
      </c>
      <c r="E16" s="50">
        <v>1468</v>
      </c>
      <c r="F16" s="50">
        <v>804</v>
      </c>
      <c r="G16" s="51">
        <f t="shared" si="0"/>
        <v>2272</v>
      </c>
      <c r="H16" s="50">
        <v>114362</v>
      </c>
      <c r="I16" s="50">
        <v>69003</v>
      </c>
      <c r="J16" s="51">
        <f t="shared" si="1"/>
        <v>183365</v>
      </c>
      <c r="K16" s="50">
        <v>183364</v>
      </c>
      <c r="L16" s="50">
        <v>4450</v>
      </c>
      <c r="M16" s="50">
        <v>2647</v>
      </c>
      <c r="N16" s="52">
        <f t="shared" si="2"/>
        <v>7097</v>
      </c>
      <c r="O16" s="53">
        <f t="shared" si="3"/>
        <v>228.9</v>
      </c>
      <c r="P16" s="53">
        <f t="shared" si="4"/>
        <v>369.7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25</v>
      </c>
      <c r="D17" s="50">
        <v>263</v>
      </c>
      <c r="E17" s="50">
        <v>2745</v>
      </c>
      <c r="F17" s="50">
        <v>849</v>
      </c>
      <c r="G17" s="51">
        <f t="shared" si="0"/>
        <v>3594</v>
      </c>
      <c r="H17" s="50">
        <v>105622</v>
      </c>
      <c r="I17" s="50">
        <v>34565</v>
      </c>
      <c r="J17" s="51">
        <f t="shared" si="1"/>
        <v>140187</v>
      </c>
      <c r="K17" s="50">
        <v>0</v>
      </c>
      <c r="L17" s="50">
        <v>5790</v>
      </c>
      <c r="M17" s="50">
        <v>1880</v>
      </c>
      <c r="N17" s="52">
        <f t="shared" si="2"/>
        <v>7670</v>
      </c>
      <c r="O17" s="53">
        <f t="shared" si="3"/>
        <v>247.4</v>
      </c>
      <c r="P17" s="53">
        <f t="shared" si="4"/>
        <v>282.6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8</v>
      </c>
      <c r="D18" s="50">
        <v>24</v>
      </c>
      <c r="E18" s="50">
        <v>219</v>
      </c>
      <c r="F18" s="50">
        <v>10</v>
      </c>
      <c r="G18" s="51">
        <f t="shared" si="0"/>
        <v>229</v>
      </c>
      <c r="H18" s="50">
        <v>1648</v>
      </c>
      <c r="I18" s="50">
        <v>160</v>
      </c>
      <c r="J18" s="51">
        <f t="shared" si="1"/>
        <v>1808</v>
      </c>
      <c r="K18" s="56"/>
      <c r="L18" s="50">
        <v>0</v>
      </c>
      <c r="M18" s="50">
        <v>0</v>
      </c>
      <c r="N18" s="52">
        <f t="shared" si="2"/>
        <v>0</v>
      </c>
      <c r="O18" s="53">
        <f t="shared" si="3"/>
        <v>0</v>
      </c>
      <c r="P18" s="53">
        <f t="shared" si="4"/>
        <v>3.6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18</v>
      </c>
      <c r="D19" s="59">
        <v>33</v>
      </c>
      <c r="E19" s="59">
        <v>281</v>
      </c>
      <c r="F19" s="59">
        <v>0</v>
      </c>
      <c r="G19" s="60">
        <f t="shared" si="0"/>
        <v>281</v>
      </c>
      <c r="H19" s="59">
        <v>248</v>
      </c>
      <c r="I19" s="59">
        <v>0</v>
      </c>
      <c r="J19" s="60">
        <f t="shared" si="1"/>
        <v>248</v>
      </c>
      <c r="K19" s="61"/>
      <c r="L19" s="59">
        <v>0</v>
      </c>
      <c r="M19" s="59">
        <v>0</v>
      </c>
      <c r="N19" s="62">
        <f t="shared" si="2"/>
        <v>0</v>
      </c>
      <c r="O19" s="63">
        <f t="shared" si="3"/>
        <v>0</v>
      </c>
      <c r="P19" s="63">
        <f t="shared" si="4"/>
        <v>0.5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624</v>
      </c>
      <c r="D20" s="51">
        <f t="shared" si="5"/>
        <v>2637</v>
      </c>
      <c r="E20" s="51">
        <f t="shared" si="5"/>
        <v>29193</v>
      </c>
      <c r="F20" s="51">
        <f t="shared" si="5"/>
        <v>11184</v>
      </c>
      <c r="G20" s="51">
        <f t="shared" si="5"/>
        <v>40377</v>
      </c>
      <c r="H20" s="51">
        <f t="shared" si="5"/>
        <v>1561775</v>
      </c>
      <c r="I20" s="51">
        <f t="shared" si="5"/>
        <v>626016</v>
      </c>
      <c r="J20" s="51">
        <f t="shared" si="5"/>
        <v>2187791</v>
      </c>
      <c r="K20" s="51">
        <f t="shared" si="5"/>
        <v>891915</v>
      </c>
      <c r="L20" s="51">
        <f t="shared" si="5"/>
        <v>79906</v>
      </c>
      <c r="M20" s="51">
        <f t="shared" si="5"/>
        <v>31770</v>
      </c>
      <c r="N20" s="52">
        <f t="shared" si="5"/>
        <v>111676</v>
      </c>
      <c r="O20" s="65">
        <f t="shared" si="5"/>
        <v>3602.4</v>
      </c>
      <c r="P20" s="65">
        <f t="shared" si="5"/>
        <v>4410.800000000001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&amp;C70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2" sqref="A2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74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75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2064</v>
      </c>
      <c r="J6" s="17">
        <v>2396</v>
      </c>
      <c r="K6" s="18">
        <f>SUM(I6:J6)</f>
        <v>4460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178</v>
      </c>
      <c r="D13" s="50">
        <v>677</v>
      </c>
      <c r="E13" s="50">
        <v>4882</v>
      </c>
      <c r="F13" s="50">
        <v>6998</v>
      </c>
      <c r="G13" s="51">
        <f aca="true" t="shared" si="0" ref="G13:G19">SUM(E13:F13)</f>
        <v>11880</v>
      </c>
      <c r="H13" s="50">
        <v>190728</v>
      </c>
      <c r="I13" s="50">
        <v>344715</v>
      </c>
      <c r="J13" s="51">
        <f aca="true" t="shared" si="1" ref="J13:J19">SUM(H13:I13)</f>
        <v>535443</v>
      </c>
      <c r="K13" s="50">
        <v>72</v>
      </c>
      <c r="L13" s="50">
        <v>10511</v>
      </c>
      <c r="M13" s="50">
        <v>18843</v>
      </c>
      <c r="N13" s="52">
        <f aca="true" t="shared" si="2" ref="N13:N19">SUM(L13:M13)</f>
        <v>29354</v>
      </c>
      <c r="O13" s="53">
        <f aca="true" t="shared" si="3" ref="O13:O19">ROUND(N13/31,1)</f>
        <v>946.9</v>
      </c>
      <c r="P13" s="53">
        <f aca="true" t="shared" si="4" ref="P13:P19">ROUND(J13/496,1)</f>
        <v>1079.5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141</v>
      </c>
      <c r="D14" s="50">
        <v>386</v>
      </c>
      <c r="E14" s="50">
        <v>1674</v>
      </c>
      <c r="F14" s="50">
        <v>3359</v>
      </c>
      <c r="G14" s="51">
        <f t="shared" si="0"/>
        <v>5033</v>
      </c>
      <c r="H14" s="50">
        <v>69501</v>
      </c>
      <c r="I14" s="50">
        <v>140582</v>
      </c>
      <c r="J14" s="51">
        <f t="shared" si="1"/>
        <v>210083</v>
      </c>
      <c r="K14" s="50">
        <v>210083</v>
      </c>
      <c r="L14" s="50">
        <v>3712</v>
      </c>
      <c r="M14" s="50">
        <v>7753</v>
      </c>
      <c r="N14" s="52">
        <f t="shared" si="2"/>
        <v>11465</v>
      </c>
      <c r="O14" s="53">
        <f t="shared" si="3"/>
        <v>369.8</v>
      </c>
      <c r="P14" s="53">
        <f t="shared" si="4"/>
        <v>423.6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10</v>
      </c>
      <c r="D15" s="50">
        <v>14</v>
      </c>
      <c r="E15" s="50">
        <v>98</v>
      </c>
      <c r="F15" s="50">
        <v>91</v>
      </c>
      <c r="G15" s="51">
        <f t="shared" si="0"/>
        <v>189</v>
      </c>
      <c r="H15" s="50">
        <v>3662</v>
      </c>
      <c r="I15" s="50">
        <v>3350</v>
      </c>
      <c r="J15" s="51">
        <f t="shared" si="1"/>
        <v>7012</v>
      </c>
      <c r="K15" s="50">
        <v>6379</v>
      </c>
      <c r="L15" s="50">
        <v>144</v>
      </c>
      <c r="M15" s="50">
        <v>129</v>
      </c>
      <c r="N15" s="52">
        <f t="shared" si="2"/>
        <v>273</v>
      </c>
      <c r="O15" s="53">
        <f t="shared" si="3"/>
        <v>8.8</v>
      </c>
      <c r="P15" s="53">
        <f t="shared" si="4"/>
        <v>14.1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37</v>
      </c>
      <c r="D16" s="50">
        <v>89</v>
      </c>
      <c r="E16" s="50">
        <v>595</v>
      </c>
      <c r="F16" s="50">
        <v>978</v>
      </c>
      <c r="G16" s="51">
        <f t="shared" si="0"/>
        <v>1573</v>
      </c>
      <c r="H16" s="50">
        <v>47432</v>
      </c>
      <c r="I16" s="50">
        <v>69626</v>
      </c>
      <c r="J16" s="51">
        <f t="shared" si="1"/>
        <v>117058</v>
      </c>
      <c r="K16" s="50">
        <v>117058</v>
      </c>
      <c r="L16" s="50">
        <v>1676</v>
      </c>
      <c r="M16" s="50">
        <v>2457</v>
      </c>
      <c r="N16" s="52">
        <f t="shared" si="2"/>
        <v>4133</v>
      </c>
      <c r="O16" s="53">
        <f t="shared" si="3"/>
        <v>133.3</v>
      </c>
      <c r="P16" s="53">
        <f t="shared" si="4"/>
        <v>236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5</v>
      </c>
      <c r="D17" s="50">
        <v>72</v>
      </c>
      <c r="E17" s="50">
        <v>397</v>
      </c>
      <c r="F17" s="50">
        <v>756</v>
      </c>
      <c r="G17" s="51">
        <f t="shared" si="0"/>
        <v>1153</v>
      </c>
      <c r="H17" s="50">
        <v>19254</v>
      </c>
      <c r="I17" s="50">
        <v>37101</v>
      </c>
      <c r="J17" s="51">
        <f t="shared" si="1"/>
        <v>56355</v>
      </c>
      <c r="K17" s="50"/>
      <c r="L17" s="50">
        <v>1094</v>
      </c>
      <c r="M17" s="50">
        <v>2180</v>
      </c>
      <c r="N17" s="52">
        <f t="shared" si="2"/>
        <v>3274</v>
      </c>
      <c r="O17" s="53">
        <f t="shared" si="3"/>
        <v>105.6</v>
      </c>
      <c r="P17" s="53">
        <f t="shared" si="4"/>
        <v>113.6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7</v>
      </c>
      <c r="D18" s="50">
        <v>20</v>
      </c>
      <c r="E18" s="50">
        <v>125</v>
      </c>
      <c r="F18" s="50">
        <v>150</v>
      </c>
      <c r="G18" s="51">
        <f t="shared" si="0"/>
        <v>275</v>
      </c>
      <c r="H18" s="50">
        <v>5541</v>
      </c>
      <c r="I18" s="50">
        <v>6554</v>
      </c>
      <c r="J18" s="51">
        <f t="shared" si="1"/>
        <v>12095</v>
      </c>
      <c r="K18" s="56"/>
      <c r="L18" s="50">
        <v>297</v>
      </c>
      <c r="M18" s="50">
        <v>348</v>
      </c>
      <c r="N18" s="52">
        <f t="shared" si="2"/>
        <v>645</v>
      </c>
      <c r="O18" s="53">
        <f t="shared" si="3"/>
        <v>20.8</v>
      </c>
      <c r="P18" s="53">
        <f t="shared" si="4"/>
        <v>24.4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0</v>
      </c>
      <c r="D19" s="59">
        <v>0</v>
      </c>
      <c r="E19" s="59">
        <v>0</v>
      </c>
      <c r="F19" s="59">
        <v>0</v>
      </c>
      <c r="G19" s="60">
        <f t="shared" si="0"/>
        <v>0</v>
      </c>
      <c r="H19" s="59">
        <v>0</v>
      </c>
      <c r="I19" s="59">
        <v>0</v>
      </c>
      <c r="J19" s="60">
        <f t="shared" si="1"/>
        <v>0</v>
      </c>
      <c r="K19" s="61"/>
      <c r="L19" s="59">
        <v>0</v>
      </c>
      <c r="M19" s="59">
        <v>0</v>
      </c>
      <c r="N19" s="62">
        <f t="shared" si="2"/>
        <v>0</v>
      </c>
      <c r="O19" s="63">
        <f t="shared" si="3"/>
        <v>0</v>
      </c>
      <c r="P19" s="63">
        <f t="shared" si="4"/>
        <v>0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378</v>
      </c>
      <c r="D20" s="51">
        <f t="shared" si="5"/>
        <v>1258</v>
      </c>
      <c r="E20" s="51">
        <f t="shared" si="5"/>
        <v>7771</v>
      </c>
      <c r="F20" s="51">
        <f t="shared" si="5"/>
        <v>12332</v>
      </c>
      <c r="G20" s="51">
        <f t="shared" si="5"/>
        <v>20103</v>
      </c>
      <c r="H20" s="51">
        <f t="shared" si="5"/>
        <v>336118</v>
      </c>
      <c r="I20" s="51">
        <f t="shared" si="5"/>
        <v>601928</v>
      </c>
      <c r="J20" s="51">
        <f t="shared" si="5"/>
        <v>938046</v>
      </c>
      <c r="K20" s="51">
        <f t="shared" si="5"/>
        <v>333592</v>
      </c>
      <c r="L20" s="51">
        <f t="shared" si="5"/>
        <v>17434</v>
      </c>
      <c r="M20" s="51">
        <f t="shared" si="5"/>
        <v>31710</v>
      </c>
      <c r="N20" s="52">
        <f t="shared" si="5"/>
        <v>49144</v>
      </c>
      <c r="O20" s="65">
        <f t="shared" si="5"/>
        <v>1585.1999999999998</v>
      </c>
      <c r="P20" s="65">
        <f t="shared" si="5"/>
        <v>1891.1999999999998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&amp;C71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2" sqref="A2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76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77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8959</v>
      </c>
      <c r="J6" s="17">
        <v>5496</v>
      </c>
      <c r="K6" s="18">
        <f>SUM(I6:J6)</f>
        <v>14455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5" s="150" customFormat="1" ht="11.25" customHeight="1">
      <c r="C8" s="151"/>
      <c r="D8" s="97"/>
      <c r="E8" s="98"/>
      <c r="F8" s="98"/>
      <c r="G8" s="98"/>
      <c r="H8" s="98"/>
      <c r="I8" s="98"/>
      <c r="J8" s="98"/>
      <c r="K8" s="152"/>
      <c r="L8" s="98"/>
      <c r="M8" s="98"/>
      <c r="N8" s="98"/>
      <c r="O8" s="98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392</v>
      </c>
      <c r="D13" s="50">
        <v>1262</v>
      </c>
      <c r="E13" s="50">
        <v>12816</v>
      </c>
      <c r="F13" s="50">
        <v>9818</v>
      </c>
      <c r="G13" s="51">
        <f aca="true" t="shared" si="0" ref="G13:G19">SUM(E13:F13)</f>
        <v>22634</v>
      </c>
      <c r="H13" s="50">
        <v>670944</v>
      </c>
      <c r="I13" s="50">
        <v>522361</v>
      </c>
      <c r="J13" s="51">
        <f aca="true" t="shared" si="1" ref="J13:J19">SUM(H13:I13)</f>
        <v>1193305</v>
      </c>
      <c r="K13" s="50">
        <v>77971</v>
      </c>
      <c r="L13" s="50">
        <v>36172</v>
      </c>
      <c r="M13" s="50">
        <v>28652</v>
      </c>
      <c r="N13" s="52">
        <f aca="true" t="shared" si="2" ref="N13:N19">SUM(L13:M13)</f>
        <v>64824</v>
      </c>
      <c r="O13" s="53">
        <f aca="true" t="shared" si="3" ref="O13:O19">ROUND(N13/31,1)</f>
        <v>2091.1</v>
      </c>
      <c r="P13" s="53">
        <f aca="true" t="shared" si="4" ref="P13:P19">ROUND(J13/496,1)</f>
        <v>2405.9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273</v>
      </c>
      <c r="D14" s="50">
        <v>674</v>
      </c>
      <c r="E14" s="50">
        <v>5349</v>
      </c>
      <c r="F14" s="50">
        <v>4105</v>
      </c>
      <c r="G14" s="51">
        <f t="shared" si="0"/>
        <v>9454</v>
      </c>
      <c r="H14" s="50">
        <v>223831</v>
      </c>
      <c r="I14" s="50">
        <v>201657</v>
      </c>
      <c r="J14" s="51">
        <f t="shared" si="1"/>
        <v>425488</v>
      </c>
      <c r="K14" s="50">
        <v>424892</v>
      </c>
      <c r="L14" s="50">
        <v>12070</v>
      </c>
      <c r="M14" s="50">
        <v>10596</v>
      </c>
      <c r="N14" s="52">
        <f t="shared" si="2"/>
        <v>22666</v>
      </c>
      <c r="O14" s="53">
        <f t="shared" si="3"/>
        <v>731.2</v>
      </c>
      <c r="P14" s="53">
        <f t="shared" si="4"/>
        <v>857.8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164</v>
      </c>
      <c r="D15" s="50">
        <v>336</v>
      </c>
      <c r="E15" s="50">
        <v>1826</v>
      </c>
      <c r="F15" s="50">
        <v>2488</v>
      </c>
      <c r="G15" s="51">
        <f t="shared" si="0"/>
        <v>4314</v>
      </c>
      <c r="H15" s="50">
        <v>95795</v>
      </c>
      <c r="I15" s="50">
        <v>126963</v>
      </c>
      <c r="J15" s="51">
        <f t="shared" si="1"/>
        <v>222758</v>
      </c>
      <c r="K15" s="50">
        <v>222397</v>
      </c>
      <c r="L15" s="50">
        <v>3613</v>
      </c>
      <c r="M15" s="50">
        <v>5479</v>
      </c>
      <c r="N15" s="52">
        <f t="shared" si="2"/>
        <v>9092</v>
      </c>
      <c r="O15" s="53">
        <f t="shared" si="3"/>
        <v>293.3</v>
      </c>
      <c r="P15" s="53">
        <f t="shared" si="4"/>
        <v>449.1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42</v>
      </c>
      <c r="D16" s="50">
        <v>141</v>
      </c>
      <c r="E16" s="50">
        <v>992</v>
      </c>
      <c r="F16" s="50">
        <v>714</v>
      </c>
      <c r="G16" s="51">
        <f t="shared" si="0"/>
        <v>1706</v>
      </c>
      <c r="H16" s="50">
        <v>90540</v>
      </c>
      <c r="I16" s="50">
        <v>60909</v>
      </c>
      <c r="J16" s="51">
        <f t="shared" si="1"/>
        <v>151449</v>
      </c>
      <c r="K16" s="50">
        <v>151420</v>
      </c>
      <c r="L16" s="50">
        <v>2790</v>
      </c>
      <c r="M16" s="50">
        <v>1938</v>
      </c>
      <c r="N16" s="52">
        <f t="shared" si="2"/>
        <v>4728</v>
      </c>
      <c r="O16" s="53">
        <f t="shared" si="3"/>
        <v>152.5</v>
      </c>
      <c r="P16" s="53">
        <f t="shared" si="4"/>
        <v>305.3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22</v>
      </c>
      <c r="D17" s="50">
        <v>199</v>
      </c>
      <c r="E17" s="50">
        <v>2098</v>
      </c>
      <c r="F17" s="50">
        <v>1780</v>
      </c>
      <c r="G17" s="51">
        <f t="shared" si="0"/>
        <v>3878</v>
      </c>
      <c r="H17" s="50">
        <v>117079</v>
      </c>
      <c r="I17" s="50">
        <v>99551</v>
      </c>
      <c r="J17" s="51">
        <f t="shared" si="1"/>
        <v>216630</v>
      </c>
      <c r="K17" s="50">
        <v>144</v>
      </c>
      <c r="L17" s="50">
        <v>6538</v>
      </c>
      <c r="M17" s="50">
        <v>5645</v>
      </c>
      <c r="N17" s="52">
        <f t="shared" si="2"/>
        <v>12183</v>
      </c>
      <c r="O17" s="53">
        <f t="shared" si="3"/>
        <v>393</v>
      </c>
      <c r="P17" s="53">
        <f t="shared" si="4"/>
        <v>436.8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29</v>
      </c>
      <c r="D18" s="50">
        <v>113</v>
      </c>
      <c r="E18" s="50">
        <v>581</v>
      </c>
      <c r="F18" s="50">
        <v>235</v>
      </c>
      <c r="G18" s="51">
        <f t="shared" si="0"/>
        <v>816</v>
      </c>
      <c r="H18" s="50">
        <v>8370</v>
      </c>
      <c r="I18" s="50">
        <v>5092</v>
      </c>
      <c r="J18" s="51">
        <f t="shared" si="1"/>
        <v>13462</v>
      </c>
      <c r="K18" s="56"/>
      <c r="L18" s="50">
        <v>208</v>
      </c>
      <c r="M18" s="50">
        <v>217</v>
      </c>
      <c r="N18" s="52">
        <f t="shared" si="2"/>
        <v>425</v>
      </c>
      <c r="O18" s="53">
        <f t="shared" si="3"/>
        <v>13.7</v>
      </c>
      <c r="P18" s="53">
        <f t="shared" si="4"/>
        <v>27.1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352</v>
      </c>
      <c r="D19" s="59">
        <v>550</v>
      </c>
      <c r="E19" s="59">
        <v>5646</v>
      </c>
      <c r="F19" s="59">
        <v>1557</v>
      </c>
      <c r="G19" s="60">
        <f t="shared" si="0"/>
        <v>7203</v>
      </c>
      <c r="H19" s="59">
        <v>61416</v>
      </c>
      <c r="I19" s="59">
        <v>13274</v>
      </c>
      <c r="J19" s="60">
        <f t="shared" si="1"/>
        <v>74690</v>
      </c>
      <c r="K19" s="61"/>
      <c r="L19" s="59">
        <v>0</v>
      </c>
      <c r="M19" s="59">
        <v>0</v>
      </c>
      <c r="N19" s="62">
        <f t="shared" si="2"/>
        <v>0</v>
      </c>
      <c r="O19" s="63">
        <f t="shared" si="3"/>
        <v>0</v>
      </c>
      <c r="P19" s="63">
        <f t="shared" si="4"/>
        <v>150.6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1274</v>
      </c>
      <c r="D20" s="51">
        <f t="shared" si="5"/>
        <v>3275</v>
      </c>
      <c r="E20" s="51">
        <f t="shared" si="5"/>
        <v>29308</v>
      </c>
      <c r="F20" s="51">
        <f t="shared" si="5"/>
        <v>20697</v>
      </c>
      <c r="G20" s="51">
        <f t="shared" si="5"/>
        <v>50005</v>
      </c>
      <c r="H20" s="51">
        <f t="shared" si="5"/>
        <v>1267975</v>
      </c>
      <c r="I20" s="51">
        <f t="shared" si="5"/>
        <v>1029807</v>
      </c>
      <c r="J20" s="51">
        <f t="shared" si="5"/>
        <v>2297782</v>
      </c>
      <c r="K20" s="51">
        <f t="shared" si="5"/>
        <v>876824</v>
      </c>
      <c r="L20" s="51">
        <f t="shared" si="5"/>
        <v>61391</v>
      </c>
      <c r="M20" s="51">
        <f t="shared" si="5"/>
        <v>52527</v>
      </c>
      <c r="N20" s="52">
        <f t="shared" si="5"/>
        <v>113918</v>
      </c>
      <c r="O20" s="65">
        <f t="shared" si="5"/>
        <v>3674.8</v>
      </c>
      <c r="P20" s="65">
        <f t="shared" si="5"/>
        <v>4632.6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&amp;C72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1" sqref="A1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78</v>
      </c>
      <c r="B2" s="4"/>
      <c r="P2" s="3"/>
    </row>
    <row r="3" spans="3:19" ht="11.25" customHeight="1">
      <c r="C3" s="12"/>
      <c r="D3" s="12"/>
      <c r="E3" s="12"/>
      <c r="S3" s="5"/>
    </row>
    <row r="4" spans="1:19" ht="11.25" customHeight="1">
      <c r="A4" s="159"/>
      <c r="B4" s="159"/>
      <c r="C4" s="160" t="s">
        <v>79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40382</v>
      </c>
      <c r="J6" s="17">
        <v>11219</v>
      </c>
      <c r="K6" s="18">
        <f>SUM(I6:J6)</f>
        <v>51601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334</v>
      </c>
      <c r="D13" s="50">
        <v>4267</v>
      </c>
      <c r="E13" s="50">
        <v>94107</v>
      </c>
      <c r="F13" s="50">
        <v>17968</v>
      </c>
      <c r="G13" s="51">
        <f aca="true" t="shared" si="0" ref="G13:G19">SUM(E13:F13)</f>
        <v>112075</v>
      </c>
      <c r="H13" s="50">
        <v>5357747</v>
      </c>
      <c r="I13" s="50">
        <v>994403</v>
      </c>
      <c r="J13" s="51">
        <f aca="true" t="shared" si="1" ref="J13:J19">SUM(H13:I13)</f>
        <v>6352150</v>
      </c>
      <c r="K13" s="50">
        <v>277993</v>
      </c>
      <c r="L13" s="50">
        <v>294052</v>
      </c>
      <c r="M13" s="50">
        <v>53838</v>
      </c>
      <c r="N13" s="52">
        <f aca="true" t="shared" si="2" ref="N13:N19">SUM(L13:M13)</f>
        <v>347890</v>
      </c>
      <c r="O13" s="53">
        <f aca="true" t="shared" si="3" ref="O13:O19">ROUND(N13/31,1)</f>
        <v>11222.3</v>
      </c>
      <c r="P13" s="53">
        <f aca="true" t="shared" si="4" ref="P13:P19">ROUND(J13/496,1)</f>
        <v>12806.8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486</v>
      </c>
      <c r="D14" s="50">
        <v>2147</v>
      </c>
      <c r="E14" s="50">
        <v>33799</v>
      </c>
      <c r="F14" s="50">
        <v>9633</v>
      </c>
      <c r="G14" s="51">
        <f t="shared" si="0"/>
        <v>43432</v>
      </c>
      <c r="H14" s="50">
        <v>1894190</v>
      </c>
      <c r="I14" s="50">
        <v>450892</v>
      </c>
      <c r="J14" s="51">
        <f t="shared" si="1"/>
        <v>2345082</v>
      </c>
      <c r="K14" s="50">
        <v>2262120</v>
      </c>
      <c r="L14" s="50">
        <v>103035</v>
      </c>
      <c r="M14" s="50">
        <v>21288</v>
      </c>
      <c r="N14" s="52">
        <f t="shared" si="2"/>
        <v>124323</v>
      </c>
      <c r="O14" s="53">
        <f t="shared" si="3"/>
        <v>4010.4</v>
      </c>
      <c r="P14" s="53">
        <f t="shared" si="4"/>
        <v>4728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244</v>
      </c>
      <c r="D15" s="50">
        <v>888</v>
      </c>
      <c r="E15" s="50">
        <v>6679</v>
      </c>
      <c r="F15" s="50">
        <v>2844</v>
      </c>
      <c r="G15" s="51">
        <f t="shared" si="0"/>
        <v>9523</v>
      </c>
      <c r="H15" s="50">
        <v>420051</v>
      </c>
      <c r="I15" s="50">
        <v>122534</v>
      </c>
      <c r="J15" s="51">
        <f t="shared" si="1"/>
        <v>542585</v>
      </c>
      <c r="K15" s="50">
        <v>542585</v>
      </c>
      <c r="L15" s="50">
        <v>19607</v>
      </c>
      <c r="M15" s="50">
        <v>2947</v>
      </c>
      <c r="N15" s="52">
        <f t="shared" si="2"/>
        <v>22554</v>
      </c>
      <c r="O15" s="53">
        <f t="shared" si="3"/>
        <v>727.5</v>
      </c>
      <c r="P15" s="53">
        <f t="shared" si="4"/>
        <v>1093.9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150</v>
      </c>
      <c r="D16" s="50">
        <v>623</v>
      </c>
      <c r="E16" s="50">
        <v>10887</v>
      </c>
      <c r="F16" s="50">
        <v>2556</v>
      </c>
      <c r="G16" s="51">
        <f t="shared" si="0"/>
        <v>13443</v>
      </c>
      <c r="H16" s="50">
        <v>875964</v>
      </c>
      <c r="I16" s="50">
        <v>207174</v>
      </c>
      <c r="J16" s="51">
        <f t="shared" si="1"/>
        <v>1083138</v>
      </c>
      <c r="K16" s="50">
        <v>1083138</v>
      </c>
      <c r="L16" s="50">
        <v>36218</v>
      </c>
      <c r="M16" s="50">
        <v>7913</v>
      </c>
      <c r="N16" s="52">
        <f t="shared" si="2"/>
        <v>44131</v>
      </c>
      <c r="O16" s="53">
        <f t="shared" si="3"/>
        <v>1423.6</v>
      </c>
      <c r="P16" s="53">
        <f t="shared" si="4"/>
        <v>2183.7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26</v>
      </c>
      <c r="D17" s="50">
        <v>873</v>
      </c>
      <c r="E17" s="50">
        <v>13226</v>
      </c>
      <c r="F17" s="50">
        <v>4090</v>
      </c>
      <c r="G17" s="51">
        <f t="shared" si="0"/>
        <v>17316</v>
      </c>
      <c r="H17" s="50">
        <v>934265</v>
      </c>
      <c r="I17" s="50">
        <v>288856</v>
      </c>
      <c r="J17" s="51">
        <f t="shared" si="1"/>
        <v>1223121</v>
      </c>
      <c r="K17" s="50">
        <v>0</v>
      </c>
      <c r="L17" s="50">
        <v>53289</v>
      </c>
      <c r="M17" s="50">
        <v>16398</v>
      </c>
      <c r="N17" s="52">
        <f t="shared" si="2"/>
        <v>69687</v>
      </c>
      <c r="O17" s="53">
        <f t="shared" si="3"/>
        <v>2248</v>
      </c>
      <c r="P17" s="53">
        <f t="shared" si="4"/>
        <v>2466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0</v>
      </c>
      <c r="D18" s="50">
        <v>0</v>
      </c>
      <c r="E18" s="50">
        <v>0</v>
      </c>
      <c r="F18" s="50">
        <v>0</v>
      </c>
      <c r="G18" s="51">
        <f t="shared" si="0"/>
        <v>0</v>
      </c>
      <c r="H18" s="50">
        <v>0</v>
      </c>
      <c r="I18" s="50">
        <v>0</v>
      </c>
      <c r="J18" s="51">
        <f t="shared" si="1"/>
        <v>0</v>
      </c>
      <c r="K18" s="56"/>
      <c r="L18" s="50">
        <v>0</v>
      </c>
      <c r="M18" s="50">
        <v>0</v>
      </c>
      <c r="N18" s="52">
        <f t="shared" si="2"/>
        <v>0</v>
      </c>
      <c r="O18" s="53">
        <f t="shared" si="3"/>
        <v>0</v>
      </c>
      <c r="P18" s="53">
        <f t="shared" si="4"/>
        <v>0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20</v>
      </c>
      <c r="D19" s="59">
        <v>149</v>
      </c>
      <c r="E19" s="59">
        <v>3013</v>
      </c>
      <c r="F19" s="59">
        <v>1009</v>
      </c>
      <c r="G19" s="60">
        <f t="shared" si="0"/>
        <v>4022</v>
      </c>
      <c r="H19" s="59">
        <v>96813</v>
      </c>
      <c r="I19" s="59">
        <v>29926</v>
      </c>
      <c r="J19" s="60">
        <f t="shared" si="1"/>
        <v>126739</v>
      </c>
      <c r="K19" s="61"/>
      <c r="L19" s="59">
        <v>5491</v>
      </c>
      <c r="M19" s="59">
        <v>1517</v>
      </c>
      <c r="N19" s="62">
        <f t="shared" si="2"/>
        <v>7008</v>
      </c>
      <c r="O19" s="63">
        <f t="shared" si="3"/>
        <v>226.1</v>
      </c>
      <c r="P19" s="63">
        <f t="shared" si="4"/>
        <v>255.5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1260</v>
      </c>
      <c r="D20" s="51">
        <f t="shared" si="5"/>
        <v>8947</v>
      </c>
      <c r="E20" s="51">
        <f t="shared" si="5"/>
        <v>161711</v>
      </c>
      <c r="F20" s="51">
        <f t="shared" si="5"/>
        <v>38100</v>
      </c>
      <c r="G20" s="51">
        <f t="shared" si="5"/>
        <v>199811</v>
      </c>
      <c r="H20" s="51">
        <f t="shared" si="5"/>
        <v>9579030</v>
      </c>
      <c r="I20" s="51">
        <f t="shared" si="5"/>
        <v>2093785</v>
      </c>
      <c r="J20" s="51">
        <f t="shared" si="5"/>
        <v>11672815</v>
      </c>
      <c r="K20" s="51">
        <f t="shared" si="5"/>
        <v>4165836</v>
      </c>
      <c r="L20" s="51">
        <f t="shared" si="5"/>
        <v>511692</v>
      </c>
      <c r="M20" s="51">
        <f t="shared" si="5"/>
        <v>103901</v>
      </c>
      <c r="N20" s="52">
        <f t="shared" si="5"/>
        <v>615593</v>
      </c>
      <c r="O20" s="65">
        <f t="shared" si="5"/>
        <v>19857.899999999998</v>
      </c>
      <c r="P20" s="65">
        <f t="shared" si="5"/>
        <v>23533.9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&amp;C73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1" sqref="A1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80</v>
      </c>
      <c r="B2" s="4"/>
      <c r="P2" s="3"/>
    </row>
    <row r="3" spans="3:19" ht="11.25" customHeight="1">
      <c r="C3" s="12"/>
      <c r="D3" s="12"/>
      <c r="E3" s="12"/>
      <c r="S3" s="5"/>
    </row>
    <row r="4" spans="1:19" ht="11.25" customHeight="1">
      <c r="A4" s="159"/>
      <c r="B4" s="159"/>
      <c r="C4" s="160" t="s">
        <v>81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6368</v>
      </c>
      <c r="J6" s="17">
        <v>1868</v>
      </c>
      <c r="K6" s="18">
        <f>SUM(I6:J6)</f>
        <v>8236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200</v>
      </c>
      <c r="D13" s="50">
        <v>845</v>
      </c>
      <c r="E13" s="50">
        <v>14239</v>
      </c>
      <c r="F13" s="50">
        <v>2574</v>
      </c>
      <c r="G13" s="51">
        <f aca="true" t="shared" si="0" ref="G13:G19">SUM(E13:F13)</f>
        <v>16813</v>
      </c>
      <c r="H13" s="50">
        <v>830575</v>
      </c>
      <c r="I13" s="50">
        <v>146194</v>
      </c>
      <c r="J13" s="51">
        <f aca="true" t="shared" si="1" ref="J13:J19">SUM(H13:I13)</f>
        <v>976769</v>
      </c>
      <c r="K13" s="50">
        <v>89193</v>
      </c>
      <c r="L13" s="50">
        <v>49101</v>
      </c>
      <c r="M13" s="50">
        <v>8771</v>
      </c>
      <c r="N13" s="52">
        <f aca="true" t="shared" si="2" ref="N13:N19">SUM(L13:M13)</f>
        <v>57872</v>
      </c>
      <c r="O13" s="53">
        <f aca="true" t="shared" si="3" ref="O13:O19">ROUND(N13/31,1)</f>
        <v>1866.8</v>
      </c>
      <c r="P13" s="53">
        <f aca="true" t="shared" si="4" ref="P13:P19">ROUND(J13/496,1)</f>
        <v>1969.3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219</v>
      </c>
      <c r="D14" s="50">
        <v>531</v>
      </c>
      <c r="E14" s="50">
        <v>6648</v>
      </c>
      <c r="F14" s="50">
        <v>1172</v>
      </c>
      <c r="G14" s="51">
        <f t="shared" si="0"/>
        <v>7820</v>
      </c>
      <c r="H14" s="50">
        <v>378373</v>
      </c>
      <c r="I14" s="50">
        <v>54650</v>
      </c>
      <c r="J14" s="51">
        <f t="shared" si="1"/>
        <v>433023</v>
      </c>
      <c r="K14" s="50">
        <v>432671</v>
      </c>
      <c r="L14" s="50">
        <v>23098</v>
      </c>
      <c r="M14" s="50">
        <v>3398</v>
      </c>
      <c r="N14" s="52">
        <f t="shared" si="2"/>
        <v>26496</v>
      </c>
      <c r="O14" s="53">
        <f t="shared" si="3"/>
        <v>854.7</v>
      </c>
      <c r="P14" s="53">
        <f t="shared" si="4"/>
        <v>873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117</v>
      </c>
      <c r="D15" s="50">
        <v>229</v>
      </c>
      <c r="E15" s="50">
        <v>1775</v>
      </c>
      <c r="F15" s="50">
        <v>610</v>
      </c>
      <c r="G15" s="51">
        <f t="shared" si="0"/>
        <v>2385</v>
      </c>
      <c r="H15" s="50">
        <v>106723</v>
      </c>
      <c r="I15" s="50">
        <v>18439</v>
      </c>
      <c r="J15" s="51">
        <f t="shared" si="1"/>
        <v>125162</v>
      </c>
      <c r="K15" s="50">
        <v>124747</v>
      </c>
      <c r="L15" s="50">
        <v>4352</v>
      </c>
      <c r="M15" s="50">
        <v>848</v>
      </c>
      <c r="N15" s="52">
        <f t="shared" si="2"/>
        <v>5200</v>
      </c>
      <c r="O15" s="53">
        <f t="shared" si="3"/>
        <v>167.7</v>
      </c>
      <c r="P15" s="53">
        <f t="shared" si="4"/>
        <v>252.3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81</v>
      </c>
      <c r="D16" s="50">
        <v>366</v>
      </c>
      <c r="E16" s="50">
        <v>3956</v>
      </c>
      <c r="F16" s="50">
        <v>2498</v>
      </c>
      <c r="G16" s="51">
        <f t="shared" si="0"/>
        <v>6454</v>
      </c>
      <c r="H16" s="50">
        <v>244899</v>
      </c>
      <c r="I16" s="50">
        <v>150471</v>
      </c>
      <c r="J16" s="51">
        <f t="shared" si="1"/>
        <v>395370</v>
      </c>
      <c r="K16" s="50">
        <v>395370</v>
      </c>
      <c r="L16" s="50">
        <v>11252</v>
      </c>
      <c r="M16" s="50">
        <v>6437</v>
      </c>
      <c r="N16" s="52">
        <f t="shared" si="2"/>
        <v>17689</v>
      </c>
      <c r="O16" s="53">
        <f t="shared" si="3"/>
        <v>570.6</v>
      </c>
      <c r="P16" s="53">
        <f t="shared" si="4"/>
        <v>797.1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14</v>
      </c>
      <c r="D17" s="50">
        <v>113</v>
      </c>
      <c r="E17" s="50">
        <v>2487</v>
      </c>
      <c r="F17" s="50">
        <v>343</v>
      </c>
      <c r="G17" s="51">
        <f t="shared" si="0"/>
        <v>2830</v>
      </c>
      <c r="H17" s="50">
        <v>90620</v>
      </c>
      <c r="I17" s="50">
        <v>14220</v>
      </c>
      <c r="J17" s="51">
        <f t="shared" si="1"/>
        <v>104840</v>
      </c>
      <c r="K17" s="50">
        <v>0</v>
      </c>
      <c r="L17" s="50">
        <v>5504</v>
      </c>
      <c r="M17" s="50">
        <v>862</v>
      </c>
      <c r="N17" s="52">
        <f t="shared" si="2"/>
        <v>6366</v>
      </c>
      <c r="O17" s="53">
        <f t="shared" si="3"/>
        <v>205.4</v>
      </c>
      <c r="P17" s="53">
        <f t="shared" si="4"/>
        <v>211.4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7</v>
      </c>
      <c r="D18" s="50">
        <v>34</v>
      </c>
      <c r="E18" s="50">
        <v>498</v>
      </c>
      <c r="F18" s="50">
        <v>78</v>
      </c>
      <c r="G18" s="51">
        <f t="shared" si="0"/>
        <v>576</v>
      </c>
      <c r="H18" s="50">
        <v>10051</v>
      </c>
      <c r="I18" s="50">
        <v>1614</v>
      </c>
      <c r="J18" s="51">
        <f t="shared" si="1"/>
        <v>11665</v>
      </c>
      <c r="K18" s="56"/>
      <c r="L18" s="50">
        <v>477</v>
      </c>
      <c r="M18" s="50">
        <v>64</v>
      </c>
      <c r="N18" s="52">
        <f t="shared" si="2"/>
        <v>541</v>
      </c>
      <c r="O18" s="53">
        <f t="shared" si="3"/>
        <v>17.5</v>
      </c>
      <c r="P18" s="53">
        <f t="shared" si="4"/>
        <v>23.5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0</v>
      </c>
      <c r="D19" s="59">
        <v>0</v>
      </c>
      <c r="E19" s="59">
        <v>0</v>
      </c>
      <c r="F19" s="59">
        <v>0</v>
      </c>
      <c r="G19" s="60">
        <f t="shared" si="0"/>
        <v>0</v>
      </c>
      <c r="H19" s="59">
        <v>0</v>
      </c>
      <c r="I19" s="59">
        <v>0</v>
      </c>
      <c r="J19" s="60">
        <f t="shared" si="1"/>
        <v>0</v>
      </c>
      <c r="K19" s="61"/>
      <c r="L19" s="59">
        <v>0</v>
      </c>
      <c r="M19" s="59">
        <v>0</v>
      </c>
      <c r="N19" s="62">
        <f t="shared" si="2"/>
        <v>0</v>
      </c>
      <c r="O19" s="63">
        <f t="shared" si="3"/>
        <v>0</v>
      </c>
      <c r="P19" s="63">
        <f t="shared" si="4"/>
        <v>0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638</v>
      </c>
      <c r="D20" s="51">
        <f t="shared" si="5"/>
        <v>2118</v>
      </c>
      <c r="E20" s="51">
        <f t="shared" si="5"/>
        <v>29603</v>
      </c>
      <c r="F20" s="51">
        <f t="shared" si="5"/>
        <v>7275</v>
      </c>
      <c r="G20" s="51">
        <f t="shared" si="5"/>
        <v>36878</v>
      </c>
      <c r="H20" s="51">
        <f t="shared" si="5"/>
        <v>1661241</v>
      </c>
      <c r="I20" s="51">
        <f t="shared" si="5"/>
        <v>385588</v>
      </c>
      <c r="J20" s="51">
        <f t="shared" si="5"/>
        <v>2046829</v>
      </c>
      <c r="K20" s="51">
        <f t="shared" si="5"/>
        <v>1041981</v>
      </c>
      <c r="L20" s="51">
        <f t="shared" si="5"/>
        <v>93784</v>
      </c>
      <c r="M20" s="51">
        <f t="shared" si="5"/>
        <v>20380</v>
      </c>
      <c r="N20" s="52">
        <f t="shared" si="5"/>
        <v>114164</v>
      </c>
      <c r="O20" s="65">
        <f t="shared" si="5"/>
        <v>3682.7</v>
      </c>
      <c r="P20" s="65">
        <f t="shared" si="5"/>
        <v>4126.6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&amp;C74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1" sqref="A1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82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83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16384</v>
      </c>
      <c r="J6" s="17">
        <v>18634</v>
      </c>
      <c r="K6" s="18">
        <f>SUM(I6:J6)</f>
        <v>35018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319</v>
      </c>
      <c r="D13" s="50">
        <v>2459</v>
      </c>
      <c r="E13" s="50">
        <v>33183</v>
      </c>
      <c r="F13" s="50">
        <v>23172</v>
      </c>
      <c r="G13" s="51">
        <f aca="true" t="shared" si="0" ref="G13:G19">SUM(E13:F13)</f>
        <v>56355</v>
      </c>
      <c r="H13" s="50">
        <v>1888652</v>
      </c>
      <c r="I13" s="50">
        <v>1241415</v>
      </c>
      <c r="J13" s="51">
        <f aca="true" t="shared" si="1" ref="J13:J19">SUM(H13:I13)</f>
        <v>3130067</v>
      </c>
      <c r="K13" s="50">
        <v>415500</v>
      </c>
      <c r="L13" s="50">
        <v>107590</v>
      </c>
      <c r="M13" s="50">
        <v>71124</v>
      </c>
      <c r="N13" s="52">
        <f aca="true" t="shared" si="2" ref="N13:N19">SUM(L13:M13)</f>
        <v>178714</v>
      </c>
      <c r="O13" s="53">
        <f aca="true" t="shared" si="3" ref="O13:O19">ROUND(N13/31,1)</f>
        <v>5765</v>
      </c>
      <c r="P13" s="53">
        <f aca="true" t="shared" si="4" ref="P13:P19">ROUND(J13/496,1)</f>
        <v>6310.6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374</v>
      </c>
      <c r="D14" s="50">
        <v>1439</v>
      </c>
      <c r="E14" s="50">
        <v>12844</v>
      </c>
      <c r="F14" s="50">
        <v>14077</v>
      </c>
      <c r="G14" s="51">
        <f t="shared" si="0"/>
        <v>26921</v>
      </c>
      <c r="H14" s="50">
        <v>647400</v>
      </c>
      <c r="I14" s="50">
        <v>689288</v>
      </c>
      <c r="J14" s="51">
        <f t="shared" si="1"/>
        <v>1336688</v>
      </c>
      <c r="K14" s="50">
        <v>1326405</v>
      </c>
      <c r="L14" s="50">
        <v>38040</v>
      </c>
      <c r="M14" s="50">
        <v>37866</v>
      </c>
      <c r="N14" s="52">
        <f t="shared" si="2"/>
        <v>75906</v>
      </c>
      <c r="O14" s="53">
        <f t="shared" si="3"/>
        <v>2448.6</v>
      </c>
      <c r="P14" s="53">
        <f t="shared" si="4"/>
        <v>2694.9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62</v>
      </c>
      <c r="D15" s="50">
        <v>157</v>
      </c>
      <c r="E15" s="50">
        <v>1069</v>
      </c>
      <c r="F15" s="50">
        <v>1040</v>
      </c>
      <c r="G15" s="51">
        <f t="shared" si="0"/>
        <v>2109</v>
      </c>
      <c r="H15" s="50">
        <v>74161</v>
      </c>
      <c r="I15" s="50">
        <v>75214</v>
      </c>
      <c r="J15" s="51">
        <f t="shared" si="1"/>
        <v>149375</v>
      </c>
      <c r="K15" s="50">
        <v>133319</v>
      </c>
      <c r="L15" s="50">
        <v>3376</v>
      </c>
      <c r="M15" s="50">
        <v>3356</v>
      </c>
      <c r="N15" s="52">
        <f t="shared" si="2"/>
        <v>6732</v>
      </c>
      <c r="O15" s="53">
        <f t="shared" si="3"/>
        <v>217.2</v>
      </c>
      <c r="P15" s="53">
        <f t="shared" si="4"/>
        <v>301.2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41</v>
      </c>
      <c r="D16" s="50">
        <v>138</v>
      </c>
      <c r="E16" s="50">
        <v>1612</v>
      </c>
      <c r="F16" s="50">
        <v>1417</v>
      </c>
      <c r="G16" s="51">
        <f t="shared" si="0"/>
        <v>3029</v>
      </c>
      <c r="H16" s="50">
        <v>175501</v>
      </c>
      <c r="I16" s="50">
        <v>142037</v>
      </c>
      <c r="J16" s="51">
        <f t="shared" si="1"/>
        <v>317538</v>
      </c>
      <c r="K16" s="50">
        <v>317538</v>
      </c>
      <c r="L16" s="50">
        <v>7573</v>
      </c>
      <c r="M16" s="50">
        <v>6202</v>
      </c>
      <c r="N16" s="52">
        <f t="shared" si="2"/>
        <v>13775</v>
      </c>
      <c r="O16" s="53">
        <f t="shared" si="3"/>
        <v>444.4</v>
      </c>
      <c r="P16" s="53">
        <f t="shared" si="4"/>
        <v>640.2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22</v>
      </c>
      <c r="D17" s="50">
        <v>262</v>
      </c>
      <c r="E17" s="50">
        <v>3281</v>
      </c>
      <c r="F17" s="50">
        <v>3182</v>
      </c>
      <c r="G17" s="51">
        <f t="shared" si="0"/>
        <v>6463</v>
      </c>
      <c r="H17" s="50">
        <v>204392</v>
      </c>
      <c r="I17" s="50">
        <v>193340</v>
      </c>
      <c r="J17" s="51">
        <f t="shared" si="1"/>
        <v>397732</v>
      </c>
      <c r="K17" s="50">
        <v>0</v>
      </c>
      <c r="L17" s="50">
        <v>12176</v>
      </c>
      <c r="M17" s="50">
        <v>11606</v>
      </c>
      <c r="N17" s="52">
        <f t="shared" si="2"/>
        <v>23782</v>
      </c>
      <c r="O17" s="53">
        <f t="shared" si="3"/>
        <v>767.2</v>
      </c>
      <c r="P17" s="53">
        <f t="shared" si="4"/>
        <v>801.9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29</v>
      </c>
      <c r="D18" s="50">
        <v>80</v>
      </c>
      <c r="E18" s="50">
        <v>654</v>
      </c>
      <c r="F18" s="50">
        <v>621</v>
      </c>
      <c r="G18" s="51">
        <f t="shared" si="0"/>
        <v>1275</v>
      </c>
      <c r="H18" s="50">
        <v>15026</v>
      </c>
      <c r="I18" s="50">
        <v>13577</v>
      </c>
      <c r="J18" s="51">
        <f t="shared" si="1"/>
        <v>28603</v>
      </c>
      <c r="K18" s="56"/>
      <c r="L18" s="50">
        <v>676</v>
      </c>
      <c r="M18" s="50">
        <v>502</v>
      </c>
      <c r="N18" s="52">
        <f t="shared" si="2"/>
        <v>1178</v>
      </c>
      <c r="O18" s="53">
        <f t="shared" si="3"/>
        <v>38</v>
      </c>
      <c r="P18" s="53">
        <f t="shared" si="4"/>
        <v>57.7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329</v>
      </c>
      <c r="D19" s="59">
        <v>696</v>
      </c>
      <c r="E19" s="59">
        <v>7032</v>
      </c>
      <c r="F19" s="59">
        <v>5420</v>
      </c>
      <c r="G19" s="60">
        <f t="shared" si="0"/>
        <v>12452</v>
      </c>
      <c r="H19" s="59">
        <v>112194</v>
      </c>
      <c r="I19" s="59">
        <v>84511</v>
      </c>
      <c r="J19" s="60">
        <f t="shared" si="1"/>
        <v>196705</v>
      </c>
      <c r="K19" s="61"/>
      <c r="L19" s="59">
        <v>63</v>
      </c>
      <c r="M19" s="59">
        <v>12</v>
      </c>
      <c r="N19" s="62">
        <f t="shared" si="2"/>
        <v>75</v>
      </c>
      <c r="O19" s="63">
        <f t="shared" si="3"/>
        <v>2.4</v>
      </c>
      <c r="P19" s="63">
        <f t="shared" si="4"/>
        <v>396.6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1176</v>
      </c>
      <c r="D20" s="51">
        <f t="shared" si="5"/>
        <v>5231</v>
      </c>
      <c r="E20" s="51">
        <f t="shared" si="5"/>
        <v>59675</v>
      </c>
      <c r="F20" s="51">
        <f t="shared" si="5"/>
        <v>48929</v>
      </c>
      <c r="G20" s="51">
        <f t="shared" si="5"/>
        <v>108604</v>
      </c>
      <c r="H20" s="51">
        <f t="shared" si="5"/>
        <v>3117326</v>
      </c>
      <c r="I20" s="51">
        <f t="shared" si="5"/>
        <v>2439382</v>
      </c>
      <c r="J20" s="51">
        <f t="shared" si="5"/>
        <v>5556708</v>
      </c>
      <c r="K20" s="51">
        <f t="shared" si="5"/>
        <v>2192762</v>
      </c>
      <c r="L20" s="51">
        <f t="shared" si="5"/>
        <v>169494</v>
      </c>
      <c r="M20" s="51">
        <f t="shared" si="5"/>
        <v>130668</v>
      </c>
      <c r="N20" s="52">
        <f t="shared" si="5"/>
        <v>300162</v>
      </c>
      <c r="O20" s="65">
        <f t="shared" si="5"/>
        <v>9682.800000000001</v>
      </c>
      <c r="P20" s="65">
        <f t="shared" si="5"/>
        <v>11203.100000000002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&amp;C75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1" sqref="A1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84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85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1772</v>
      </c>
      <c r="J6" s="17">
        <v>2544</v>
      </c>
      <c r="K6" s="18">
        <f>SUM(I6:J6)</f>
        <v>4316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193</v>
      </c>
      <c r="D13" s="50">
        <v>708</v>
      </c>
      <c r="E13" s="50">
        <v>4985</v>
      </c>
      <c r="F13" s="50">
        <v>6605</v>
      </c>
      <c r="G13" s="51">
        <f aca="true" t="shared" si="0" ref="G13:G19">SUM(E13:F13)</f>
        <v>11590</v>
      </c>
      <c r="H13" s="50">
        <v>285391</v>
      </c>
      <c r="I13" s="50">
        <v>381534</v>
      </c>
      <c r="J13" s="51">
        <f aca="true" t="shared" si="1" ref="J13:J19">SUM(H13:I13)</f>
        <v>666925</v>
      </c>
      <c r="K13" s="50">
        <v>18197</v>
      </c>
      <c r="L13" s="50">
        <v>14894</v>
      </c>
      <c r="M13" s="50">
        <v>19815</v>
      </c>
      <c r="N13" s="52">
        <f aca="true" t="shared" si="2" ref="N13:N19">SUM(L13:M13)</f>
        <v>34709</v>
      </c>
      <c r="O13" s="53">
        <f aca="true" t="shared" si="3" ref="O13:O19">ROUND(N13/31,1)</f>
        <v>1119.6</v>
      </c>
      <c r="P13" s="53">
        <f aca="true" t="shared" si="4" ref="P13:P19">ROUND(J13/496,1)</f>
        <v>1344.6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132</v>
      </c>
      <c r="D14" s="50">
        <v>380</v>
      </c>
      <c r="E14" s="50">
        <v>2008</v>
      </c>
      <c r="F14" s="50">
        <v>2420</v>
      </c>
      <c r="G14" s="51">
        <f t="shared" si="0"/>
        <v>4428</v>
      </c>
      <c r="H14" s="50">
        <v>113254</v>
      </c>
      <c r="I14" s="50">
        <v>130911</v>
      </c>
      <c r="J14" s="51">
        <f t="shared" si="1"/>
        <v>244165</v>
      </c>
      <c r="K14" s="50">
        <v>225641</v>
      </c>
      <c r="L14" s="50">
        <v>5639</v>
      </c>
      <c r="M14" s="50">
        <v>6490</v>
      </c>
      <c r="N14" s="52">
        <f t="shared" si="2"/>
        <v>12129</v>
      </c>
      <c r="O14" s="53">
        <f t="shared" si="3"/>
        <v>391.3</v>
      </c>
      <c r="P14" s="53">
        <f t="shared" si="4"/>
        <v>492.3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80</v>
      </c>
      <c r="D15" s="50">
        <v>148</v>
      </c>
      <c r="E15" s="50">
        <v>602</v>
      </c>
      <c r="F15" s="50">
        <v>896</v>
      </c>
      <c r="G15" s="51">
        <f t="shared" si="0"/>
        <v>1498</v>
      </c>
      <c r="H15" s="50">
        <v>44508</v>
      </c>
      <c r="I15" s="50">
        <v>67301</v>
      </c>
      <c r="J15" s="51">
        <f t="shared" si="1"/>
        <v>111809</v>
      </c>
      <c r="K15" s="50">
        <v>111809</v>
      </c>
      <c r="L15" s="50">
        <v>1860</v>
      </c>
      <c r="M15" s="50">
        <v>2839</v>
      </c>
      <c r="N15" s="52">
        <f t="shared" si="2"/>
        <v>4699</v>
      </c>
      <c r="O15" s="53">
        <f t="shared" si="3"/>
        <v>151.6</v>
      </c>
      <c r="P15" s="53">
        <f t="shared" si="4"/>
        <v>225.4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57</v>
      </c>
      <c r="D16" s="50">
        <v>180</v>
      </c>
      <c r="E16" s="50">
        <v>892</v>
      </c>
      <c r="F16" s="50">
        <v>1373</v>
      </c>
      <c r="G16" s="51">
        <f t="shared" si="0"/>
        <v>2265</v>
      </c>
      <c r="H16" s="50">
        <v>57657</v>
      </c>
      <c r="I16" s="50">
        <v>93993</v>
      </c>
      <c r="J16" s="51">
        <f t="shared" si="1"/>
        <v>151650</v>
      </c>
      <c r="K16" s="50">
        <v>151650</v>
      </c>
      <c r="L16" s="50">
        <v>2383</v>
      </c>
      <c r="M16" s="50">
        <v>3817</v>
      </c>
      <c r="N16" s="52">
        <f t="shared" si="2"/>
        <v>6200</v>
      </c>
      <c r="O16" s="53">
        <f t="shared" si="3"/>
        <v>200</v>
      </c>
      <c r="P16" s="53">
        <f t="shared" si="4"/>
        <v>305.7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11</v>
      </c>
      <c r="D17" s="50">
        <v>162</v>
      </c>
      <c r="E17" s="50">
        <v>1231</v>
      </c>
      <c r="F17" s="50">
        <v>2181</v>
      </c>
      <c r="G17" s="51">
        <f t="shared" si="0"/>
        <v>3412</v>
      </c>
      <c r="H17" s="50">
        <v>69950</v>
      </c>
      <c r="I17" s="50">
        <v>123555</v>
      </c>
      <c r="J17" s="51">
        <f t="shared" si="1"/>
        <v>193505</v>
      </c>
      <c r="K17" s="50">
        <v>0</v>
      </c>
      <c r="L17" s="50">
        <v>3991</v>
      </c>
      <c r="M17" s="50">
        <v>6992</v>
      </c>
      <c r="N17" s="52">
        <f t="shared" si="2"/>
        <v>10983</v>
      </c>
      <c r="O17" s="53">
        <f t="shared" si="3"/>
        <v>354.3</v>
      </c>
      <c r="P17" s="53">
        <f t="shared" si="4"/>
        <v>390.1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12</v>
      </c>
      <c r="D18" s="50">
        <v>28</v>
      </c>
      <c r="E18" s="50">
        <v>230</v>
      </c>
      <c r="F18" s="50">
        <v>245</v>
      </c>
      <c r="G18" s="51">
        <f t="shared" si="0"/>
        <v>475</v>
      </c>
      <c r="H18" s="50">
        <v>10416</v>
      </c>
      <c r="I18" s="50">
        <v>11253</v>
      </c>
      <c r="J18" s="51">
        <f t="shared" si="1"/>
        <v>21669</v>
      </c>
      <c r="K18" s="56"/>
      <c r="L18" s="50">
        <v>535</v>
      </c>
      <c r="M18" s="50">
        <v>642</v>
      </c>
      <c r="N18" s="52">
        <f t="shared" si="2"/>
        <v>1177</v>
      </c>
      <c r="O18" s="53">
        <f t="shared" si="3"/>
        <v>38</v>
      </c>
      <c r="P18" s="53">
        <f t="shared" si="4"/>
        <v>43.7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42</v>
      </c>
      <c r="D19" s="59">
        <v>120</v>
      </c>
      <c r="E19" s="59">
        <v>281</v>
      </c>
      <c r="F19" s="59">
        <v>450</v>
      </c>
      <c r="G19" s="60">
        <f t="shared" si="0"/>
        <v>731</v>
      </c>
      <c r="H19" s="59">
        <v>6135</v>
      </c>
      <c r="I19" s="59">
        <v>10029</v>
      </c>
      <c r="J19" s="60">
        <f t="shared" si="1"/>
        <v>16164</v>
      </c>
      <c r="K19" s="61"/>
      <c r="L19" s="59">
        <v>364</v>
      </c>
      <c r="M19" s="59">
        <v>600</v>
      </c>
      <c r="N19" s="62">
        <f t="shared" si="2"/>
        <v>964</v>
      </c>
      <c r="O19" s="63">
        <f t="shared" si="3"/>
        <v>31.1</v>
      </c>
      <c r="P19" s="63">
        <f t="shared" si="4"/>
        <v>32.6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527</v>
      </c>
      <c r="D20" s="51">
        <f t="shared" si="5"/>
        <v>1726</v>
      </c>
      <c r="E20" s="51">
        <f t="shared" si="5"/>
        <v>10229</v>
      </c>
      <c r="F20" s="51">
        <f t="shared" si="5"/>
        <v>14170</v>
      </c>
      <c r="G20" s="51">
        <f t="shared" si="5"/>
        <v>24399</v>
      </c>
      <c r="H20" s="51">
        <v>587311</v>
      </c>
      <c r="I20" s="51">
        <f t="shared" si="5"/>
        <v>818576</v>
      </c>
      <c r="J20" s="51">
        <f t="shared" si="5"/>
        <v>1405887</v>
      </c>
      <c r="K20" s="51">
        <f t="shared" si="5"/>
        <v>507297</v>
      </c>
      <c r="L20" s="51">
        <f t="shared" si="5"/>
        <v>29666</v>
      </c>
      <c r="M20" s="51">
        <f t="shared" si="5"/>
        <v>41195</v>
      </c>
      <c r="N20" s="52">
        <f t="shared" si="5"/>
        <v>70861</v>
      </c>
      <c r="O20" s="65">
        <f t="shared" si="5"/>
        <v>2285.8999999999996</v>
      </c>
      <c r="P20" s="65">
        <f t="shared" si="5"/>
        <v>2834.399999999999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&amp;C76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1" sqref="A1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86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87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15259</v>
      </c>
      <c r="J6" s="17">
        <v>8872</v>
      </c>
      <c r="K6" s="18">
        <f>SUM(I6:J6)</f>
        <v>24131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272</v>
      </c>
      <c r="D13" s="50">
        <v>2395</v>
      </c>
      <c r="E13" s="50">
        <v>43571</v>
      </c>
      <c r="F13" s="50">
        <v>20137</v>
      </c>
      <c r="G13" s="51">
        <f aca="true" t="shared" si="0" ref="G13:G19">SUM(E13:F13)</f>
        <v>63708</v>
      </c>
      <c r="H13" s="50">
        <v>2313081</v>
      </c>
      <c r="I13" s="50">
        <v>1053248</v>
      </c>
      <c r="J13" s="51">
        <f aca="true" t="shared" si="1" ref="J13:J19">SUM(H13:I13)</f>
        <v>3366329</v>
      </c>
      <c r="K13" s="50">
        <v>148752</v>
      </c>
      <c r="L13" s="50">
        <v>124224</v>
      </c>
      <c r="M13" s="50">
        <v>57463</v>
      </c>
      <c r="N13" s="52">
        <f aca="true" t="shared" si="2" ref="N13:N19">SUM(L13:M13)</f>
        <v>181687</v>
      </c>
      <c r="O13" s="53">
        <f aca="true" t="shared" si="3" ref="O13:O19">ROUND(N13/31,1)</f>
        <v>5860.9</v>
      </c>
      <c r="P13" s="53">
        <f aca="true" t="shared" si="4" ref="P13:P19">ROUND(J13/496,1)</f>
        <v>6787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389</v>
      </c>
      <c r="D14" s="50">
        <v>1307</v>
      </c>
      <c r="E14" s="50">
        <v>14104</v>
      </c>
      <c r="F14" s="50">
        <v>9109</v>
      </c>
      <c r="G14" s="51">
        <f t="shared" si="0"/>
        <v>23213</v>
      </c>
      <c r="H14" s="50">
        <v>745695</v>
      </c>
      <c r="I14" s="50">
        <v>345443</v>
      </c>
      <c r="J14" s="51">
        <f t="shared" si="1"/>
        <v>1091138</v>
      </c>
      <c r="K14" s="50">
        <v>1091138</v>
      </c>
      <c r="L14" s="50">
        <v>38521</v>
      </c>
      <c r="M14" s="50">
        <v>17167</v>
      </c>
      <c r="N14" s="52">
        <f t="shared" si="2"/>
        <v>55688</v>
      </c>
      <c r="O14" s="53">
        <f t="shared" si="3"/>
        <v>1796.4</v>
      </c>
      <c r="P14" s="53">
        <f t="shared" si="4"/>
        <v>2199.9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209</v>
      </c>
      <c r="D15" s="50">
        <v>478</v>
      </c>
      <c r="E15" s="50">
        <v>2368</v>
      </c>
      <c r="F15" s="50">
        <v>4325</v>
      </c>
      <c r="G15" s="51">
        <f t="shared" si="0"/>
        <v>6693</v>
      </c>
      <c r="H15" s="50">
        <v>190192</v>
      </c>
      <c r="I15" s="50">
        <v>228201</v>
      </c>
      <c r="J15" s="51">
        <f t="shared" si="1"/>
        <v>418393</v>
      </c>
      <c r="K15" s="50">
        <v>418393</v>
      </c>
      <c r="L15" s="50">
        <v>6969</v>
      </c>
      <c r="M15" s="50">
        <v>8777</v>
      </c>
      <c r="N15" s="52">
        <f t="shared" si="2"/>
        <v>15746</v>
      </c>
      <c r="O15" s="53">
        <f t="shared" si="3"/>
        <v>507.9</v>
      </c>
      <c r="P15" s="53">
        <f t="shared" si="4"/>
        <v>843.5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112</v>
      </c>
      <c r="D16" s="50">
        <v>514</v>
      </c>
      <c r="E16" s="50">
        <v>5959</v>
      </c>
      <c r="F16" s="50">
        <v>2207</v>
      </c>
      <c r="G16" s="51">
        <f t="shared" si="0"/>
        <v>8166</v>
      </c>
      <c r="H16" s="50">
        <v>312661</v>
      </c>
      <c r="I16" s="50">
        <v>137905</v>
      </c>
      <c r="J16" s="51">
        <f t="shared" si="1"/>
        <v>450566</v>
      </c>
      <c r="K16" s="50">
        <v>450566</v>
      </c>
      <c r="L16" s="50">
        <v>12038</v>
      </c>
      <c r="M16" s="50">
        <v>4571</v>
      </c>
      <c r="N16" s="52">
        <f t="shared" si="2"/>
        <v>16609</v>
      </c>
      <c r="O16" s="53">
        <f t="shared" si="3"/>
        <v>535.8</v>
      </c>
      <c r="P16" s="53">
        <f t="shared" si="4"/>
        <v>908.4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28</v>
      </c>
      <c r="D17" s="50">
        <v>315</v>
      </c>
      <c r="E17" s="50">
        <v>4096</v>
      </c>
      <c r="F17" s="50">
        <v>1735</v>
      </c>
      <c r="G17" s="51">
        <f t="shared" si="0"/>
        <v>5831</v>
      </c>
      <c r="H17" s="50">
        <v>241443</v>
      </c>
      <c r="I17" s="50">
        <v>103800</v>
      </c>
      <c r="J17" s="51">
        <f t="shared" si="1"/>
        <v>345243</v>
      </c>
      <c r="K17" s="50">
        <v>0</v>
      </c>
      <c r="L17" s="50">
        <v>15765</v>
      </c>
      <c r="M17" s="50">
        <v>6774</v>
      </c>
      <c r="N17" s="52">
        <f t="shared" si="2"/>
        <v>22539</v>
      </c>
      <c r="O17" s="53">
        <f t="shared" si="3"/>
        <v>727.1</v>
      </c>
      <c r="P17" s="53">
        <f t="shared" si="4"/>
        <v>696.1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57</v>
      </c>
      <c r="D18" s="50">
        <v>232</v>
      </c>
      <c r="E18" s="50">
        <v>2357</v>
      </c>
      <c r="F18" s="50">
        <v>1685</v>
      </c>
      <c r="G18" s="51">
        <f t="shared" si="0"/>
        <v>4042</v>
      </c>
      <c r="H18" s="50">
        <v>46698</v>
      </c>
      <c r="I18" s="50">
        <v>25795</v>
      </c>
      <c r="J18" s="51">
        <f t="shared" si="1"/>
        <v>72493</v>
      </c>
      <c r="K18" s="56"/>
      <c r="L18" s="50">
        <v>1457</v>
      </c>
      <c r="M18" s="50">
        <v>464</v>
      </c>
      <c r="N18" s="52">
        <f t="shared" si="2"/>
        <v>1921</v>
      </c>
      <c r="O18" s="53">
        <f t="shared" si="3"/>
        <v>62</v>
      </c>
      <c r="P18" s="53">
        <f t="shared" si="4"/>
        <v>146.2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259</v>
      </c>
      <c r="D19" s="59">
        <v>584</v>
      </c>
      <c r="E19" s="59">
        <v>5885</v>
      </c>
      <c r="F19" s="59">
        <v>1371</v>
      </c>
      <c r="G19" s="60">
        <f t="shared" si="0"/>
        <v>7256</v>
      </c>
      <c r="H19" s="59">
        <v>111306</v>
      </c>
      <c r="I19" s="59">
        <v>18269</v>
      </c>
      <c r="J19" s="60">
        <f t="shared" si="1"/>
        <v>129575</v>
      </c>
      <c r="K19" s="61"/>
      <c r="L19" s="59">
        <v>526</v>
      </c>
      <c r="M19" s="59">
        <v>144</v>
      </c>
      <c r="N19" s="62">
        <f t="shared" si="2"/>
        <v>670</v>
      </c>
      <c r="O19" s="63">
        <f t="shared" si="3"/>
        <v>21.6</v>
      </c>
      <c r="P19" s="63">
        <f t="shared" si="4"/>
        <v>261.2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1326</v>
      </c>
      <c r="D20" s="51">
        <f t="shared" si="5"/>
        <v>5825</v>
      </c>
      <c r="E20" s="51">
        <f t="shared" si="5"/>
        <v>78340</v>
      </c>
      <c r="F20" s="51">
        <f t="shared" si="5"/>
        <v>40569</v>
      </c>
      <c r="G20" s="51">
        <f t="shared" si="5"/>
        <v>118909</v>
      </c>
      <c r="H20" s="51">
        <f t="shared" si="5"/>
        <v>3961076</v>
      </c>
      <c r="I20" s="51">
        <f t="shared" si="5"/>
        <v>1912661</v>
      </c>
      <c r="J20" s="51">
        <f t="shared" si="5"/>
        <v>5873737</v>
      </c>
      <c r="K20" s="51">
        <f t="shared" si="5"/>
        <v>2108849</v>
      </c>
      <c r="L20" s="51">
        <f t="shared" si="5"/>
        <v>199500</v>
      </c>
      <c r="M20" s="51">
        <f t="shared" si="5"/>
        <v>95360</v>
      </c>
      <c r="N20" s="52">
        <f t="shared" si="5"/>
        <v>294860</v>
      </c>
      <c r="O20" s="65">
        <f t="shared" si="5"/>
        <v>9511.699999999999</v>
      </c>
      <c r="P20" s="65">
        <f t="shared" si="5"/>
        <v>11842.300000000001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&amp;C77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1" sqref="A1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88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89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65238</v>
      </c>
      <c r="J6" s="17">
        <v>7420</v>
      </c>
      <c r="K6" s="18">
        <f>SUM(I6:J6)</f>
        <v>72658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138</v>
      </c>
      <c r="D13" s="50">
        <v>2777</v>
      </c>
      <c r="E13" s="50">
        <v>72994</v>
      </c>
      <c r="F13" s="50">
        <v>6839</v>
      </c>
      <c r="G13" s="51">
        <f aca="true" t="shared" si="0" ref="G13:G19">SUM(E13:F13)</f>
        <v>79833</v>
      </c>
      <c r="H13" s="50">
        <v>3768468</v>
      </c>
      <c r="I13" s="50">
        <v>354849</v>
      </c>
      <c r="J13" s="51">
        <f aca="true" t="shared" si="1" ref="J13:J19">SUM(H13:I13)</f>
        <v>4123317</v>
      </c>
      <c r="K13" s="50">
        <v>460565</v>
      </c>
      <c r="L13" s="50">
        <v>209414</v>
      </c>
      <c r="M13" s="50">
        <v>19461</v>
      </c>
      <c r="N13" s="52">
        <f aca="true" t="shared" si="2" ref="N13:N19">SUM(L13:M13)</f>
        <v>228875</v>
      </c>
      <c r="O13" s="53">
        <f aca="true" t="shared" si="3" ref="O13:O19">ROUND(N13/31,1)</f>
        <v>7383.1</v>
      </c>
      <c r="P13" s="53">
        <f aca="true" t="shared" si="4" ref="P13:P19">ROUND(J13/496,1)</f>
        <v>8313.1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294</v>
      </c>
      <c r="D14" s="50">
        <v>1306</v>
      </c>
      <c r="E14" s="50">
        <v>23407</v>
      </c>
      <c r="F14" s="50">
        <v>2817</v>
      </c>
      <c r="G14" s="51">
        <f t="shared" si="0"/>
        <v>26224</v>
      </c>
      <c r="H14" s="50">
        <v>998919</v>
      </c>
      <c r="I14" s="50">
        <v>88421</v>
      </c>
      <c r="J14" s="51">
        <f t="shared" si="1"/>
        <v>1087340</v>
      </c>
      <c r="K14" s="50">
        <v>1087340</v>
      </c>
      <c r="L14" s="50">
        <v>57955</v>
      </c>
      <c r="M14" s="50">
        <v>4941</v>
      </c>
      <c r="N14" s="52">
        <f t="shared" si="2"/>
        <v>62896</v>
      </c>
      <c r="O14" s="53">
        <f t="shared" si="3"/>
        <v>2028.9</v>
      </c>
      <c r="P14" s="53">
        <f t="shared" si="4"/>
        <v>2192.2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128</v>
      </c>
      <c r="D15" s="50">
        <v>293</v>
      </c>
      <c r="E15" s="50">
        <v>5098</v>
      </c>
      <c r="F15" s="50">
        <v>541</v>
      </c>
      <c r="G15" s="51">
        <f t="shared" si="0"/>
        <v>5639</v>
      </c>
      <c r="H15" s="50">
        <v>297275</v>
      </c>
      <c r="I15" s="50">
        <v>24374</v>
      </c>
      <c r="J15" s="51">
        <f t="shared" si="1"/>
        <v>321649</v>
      </c>
      <c r="K15" s="50">
        <v>320213</v>
      </c>
      <c r="L15" s="50">
        <v>13736</v>
      </c>
      <c r="M15" s="50">
        <v>1117</v>
      </c>
      <c r="N15" s="52">
        <f t="shared" si="2"/>
        <v>14853</v>
      </c>
      <c r="O15" s="53">
        <f t="shared" si="3"/>
        <v>479.1</v>
      </c>
      <c r="P15" s="53">
        <f t="shared" si="4"/>
        <v>648.5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153</v>
      </c>
      <c r="D16" s="50">
        <v>806</v>
      </c>
      <c r="E16" s="50">
        <v>10454</v>
      </c>
      <c r="F16" s="50">
        <v>1976</v>
      </c>
      <c r="G16" s="51">
        <f t="shared" si="0"/>
        <v>12430</v>
      </c>
      <c r="H16" s="50">
        <v>591474</v>
      </c>
      <c r="I16" s="50">
        <v>113088</v>
      </c>
      <c r="J16" s="51">
        <f t="shared" si="1"/>
        <v>704562</v>
      </c>
      <c r="K16" s="50">
        <v>704562</v>
      </c>
      <c r="L16" s="50">
        <v>22429</v>
      </c>
      <c r="M16" s="50">
        <v>3715</v>
      </c>
      <c r="N16" s="52">
        <f t="shared" si="2"/>
        <v>26144</v>
      </c>
      <c r="O16" s="53">
        <f t="shared" si="3"/>
        <v>843.4</v>
      </c>
      <c r="P16" s="53">
        <f t="shared" si="4"/>
        <v>1420.5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15</v>
      </c>
      <c r="D17" s="50">
        <v>756</v>
      </c>
      <c r="E17" s="50">
        <v>18662</v>
      </c>
      <c r="F17" s="50">
        <v>1268</v>
      </c>
      <c r="G17" s="51">
        <f t="shared" si="0"/>
        <v>19930</v>
      </c>
      <c r="H17" s="50">
        <v>871523</v>
      </c>
      <c r="I17" s="50">
        <v>59498</v>
      </c>
      <c r="J17" s="51">
        <f t="shared" si="1"/>
        <v>931021</v>
      </c>
      <c r="K17" s="50">
        <v>0</v>
      </c>
      <c r="L17" s="50">
        <v>51057</v>
      </c>
      <c r="M17" s="50">
        <v>3498</v>
      </c>
      <c r="N17" s="52">
        <f t="shared" si="2"/>
        <v>54555</v>
      </c>
      <c r="O17" s="53">
        <f t="shared" si="3"/>
        <v>1759.8</v>
      </c>
      <c r="P17" s="53">
        <f t="shared" si="4"/>
        <v>1877.1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130</v>
      </c>
      <c r="D18" s="50">
        <v>941</v>
      </c>
      <c r="E18" s="50">
        <v>38587</v>
      </c>
      <c r="F18" s="50">
        <v>4849</v>
      </c>
      <c r="G18" s="51">
        <f t="shared" si="0"/>
        <v>43436</v>
      </c>
      <c r="H18" s="50">
        <v>203071</v>
      </c>
      <c r="I18" s="50">
        <v>21414</v>
      </c>
      <c r="J18" s="51">
        <f t="shared" si="1"/>
        <v>224485</v>
      </c>
      <c r="K18" s="56"/>
      <c r="L18" s="50">
        <v>3285</v>
      </c>
      <c r="M18" s="50">
        <v>160</v>
      </c>
      <c r="N18" s="52">
        <f t="shared" si="2"/>
        <v>3445</v>
      </c>
      <c r="O18" s="53">
        <f t="shared" si="3"/>
        <v>111.1</v>
      </c>
      <c r="P18" s="53">
        <f t="shared" si="4"/>
        <v>452.6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122</v>
      </c>
      <c r="D19" s="59">
        <v>903</v>
      </c>
      <c r="E19" s="59">
        <v>46366</v>
      </c>
      <c r="F19" s="59">
        <v>3145</v>
      </c>
      <c r="G19" s="60">
        <f t="shared" si="0"/>
        <v>49511</v>
      </c>
      <c r="H19" s="59">
        <v>101928</v>
      </c>
      <c r="I19" s="59">
        <v>8674</v>
      </c>
      <c r="J19" s="60">
        <f t="shared" si="1"/>
        <v>110602</v>
      </c>
      <c r="K19" s="61"/>
      <c r="L19" s="59">
        <v>0</v>
      </c>
      <c r="M19" s="59">
        <v>0</v>
      </c>
      <c r="N19" s="62">
        <f t="shared" si="2"/>
        <v>0</v>
      </c>
      <c r="O19" s="63">
        <f t="shared" si="3"/>
        <v>0</v>
      </c>
      <c r="P19" s="63">
        <f t="shared" si="4"/>
        <v>223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v>980</v>
      </c>
      <c r="D20" s="51">
        <f aca="true" t="shared" si="5" ref="D20:P20">SUM(D13:D19)</f>
        <v>7782</v>
      </c>
      <c r="E20" s="51">
        <f t="shared" si="5"/>
        <v>215568</v>
      </c>
      <c r="F20" s="51">
        <f t="shared" si="5"/>
        <v>21435</v>
      </c>
      <c r="G20" s="51">
        <f t="shared" si="5"/>
        <v>237003</v>
      </c>
      <c r="H20" s="51">
        <f t="shared" si="5"/>
        <v>6832658</v>
      </c>
      <c r="I20" s="51">
        <f t="shared" si="5"/>
        <v>670318</v>
      </c>
      <c r="J20" s="51">
        <f t="shared" si="5"/>
        <v>7502976</v>
      </c>
      <c r="K20" s="51">
        <f t="shared" si="5"/>
        <v>2572680</v>
      </c>
      <c r="L20" s="51">
        <f t="shared" si="5"/>
        <v>357876</v>
      </c>
      <c r="M20" s="51">
        <f t="shared" si="5"/>
        <v>32892</v>
      </c>
      <c r="N20" s="52">
        <f t="shared" si="5"/>
        <v>390768</v>
      </c>
      <c r="O20" s="65">
        <f t="shared" si="5"/>
        <v>12605.4</v>
      </c>
      <c r="P20" s="65">
        <f t="shared" si="5"/>
        <v>15127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&amp;C78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1" sqref="A1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90</v>
      </c>
      <c r="B2" s="4"/>
      <c r="P2" s="3"/>
    </row>
    <row r="3" spans="3:19" ht="11.25" customHeight="1">
      <c r="C3" s="12"/>
      <c r="D3" s="12"/>
      <c r="E3" s="12"/>
      <c r="S3" s="5"/>
    </row>
    <row r="4" spans="1:19" ht="11.25" customHeight="1">
      <c r="A4" s="159"/>
      <c r="B4" s="159"/>
      <c r="C4" s="160" t="s">
        <v>91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2018</v>
      </c>
      <c r="J6" s="17">
        <v>321</v>
      </c>
      <c r="K6" s="18">
        <f>SUM(I6:J6)</f>
        <v>2339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122</v>
      </c>
      <c r="D13" s="50">
        <v>331</v>
      </c>
      <c r="E13" s="50">
        <v>4827</v>
      </c>
      <c r="F13" s="50">
        <v>583</v>
      </c>
      <c r="G13" s="51">
        <f aca="true" t="shared" si="0" ref="G13:G19">SUM(E13:F13)</f>
        <v>5410</v>
      </c>
      <c r="H13" s="50">
        <v>265376</v>
      </c>
      <c r="I13" s="50">
        <v>30928</v>
      </c>
      <c r="J13" s="51">
        <f aca="true" t="shared" si="1" ref="J13:J19">SUM(H13:I13)</f>
        <v>296304</v>
      </c>
      <c r="K13" s="50">
        <v>0</v>
      </c>
      <c r="L13" s="50">
        <v>15037</v>
      </c>
      <c r="M13" s="50">
        <v>1822</v>
      </c>
      <c r="N13" s="52">
        <f aca="true" t="shared" si="2" ref="N13:N19">SUM(L13:M13)</f>
        <v>16859</v>
      </c>
      <c r="O13" s="53">
        <f aca="true" t="shared" si="3" ref="O13:O19">ROUND(N13/31,1)</f>
        <v>543.8</v>
      </c>
      <c r="P13" s="53">
        <f aca="true" t="shared" si="4" ref="P13:P19">ROUND(J13/496,1)</f>
        <v>597.4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95</v>
      </c>
      <c r="D14" s="50">
        <v>172</v>
      </c>
      <c r="E14" s="50">
        <v>1745</v>
      </c>
      <c r="F14" s="50">
        <v>358</v>
      </c>
      <c r="G14" s="51">
        <f t="shared" si="0"/>
        <v>2103</v>
      </c>
      <c r="H14" s="50">
        <v>94453</v>
      </c>
      <c r="I14" s="50">
        <v>18960</v>
      </c>
      <c r="J14" s="51">
        <f t="shared" si="1"/>
        <v>113413</v>
      </c>
      <c r="K14" s="50">
        <v>113413</v>
      </c>
      <c r="L14" s="50">
        <v>5118</v>
      </c>
      <c r="M14" s="50">
        <v>1074</v>
      </c>
      <c r="N14" s="52">
        <f t="shared" si="2"/>
        <v>6192</v>
      </c>
      <c r="O14" s="53">
        <f t="shared" si="3"/>
        <v>199.7</v>
      </c>
      <c r="P14" s="53">
        <f t="shared" si="4"/>
        <v>228.7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131</v>
      </c>
      <c r="D15" s="50">
        <v>236</v>
      </c>
      <c r="E15" s="50">
        <v>524</v>
      </c>
      <c r="F15" s="50">
        <v>136</v>
      </c>
      <c r="G15" s="51">
        <f t="shared" si="0"/>
        <v>660</v>
      </c>
      <c r="H15" s="50">
        <v>19009</v>
      </c>
      <c r="I15" s="50">
        <v>3905</v>
      </c>
      <c r="J15" s="51">
        <f t="shared" si="1"/>
        <v>22914</v>
      </c>
      <c r="K15" s="50">
        <v>22914</v>
      </c>
      <c r="L15" s="50">
        <v>837</v>
      </c>
      <c r="M15" s="50">
        <v>179</v>
      </c>
      <c r="N15" s="52">
        <f t="shared" si="2"/>
        <v>1016</v>
      </c>
      <c r="O15" s="53">
        <f t="shared" si="3"/>
        <v>32.8</v>
      </c>
      <c r="P15" s="53">
        <f t="shared" si="4"/>
        <v>46.2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36</v>
      </c>
      <c r="D16" s="50">
        <v>65</v>
      </c>
      <c r="E16" s="50">
        <v>804</v>
      </c>
      <c r="F16" s="50">
        <v>177</v>
      </c>
      <c r="G16" s="51">
        <f t="shared" si="0"/>
        <v>981</v>
      </c>
      <c r="H16" s="50">
        <v>72272</v>
      </c>
      <c r="I16" s="50">
        <v>15024</v>
      </c>
      <c r="J16" s="51">
        <f t="shared" si="1"/>
        <v>87296</v>
      </c>
      <c r="K16" s="50">
        <v>87296</v>
      </c>
      <c r="L16" s="50">
        <v>3483</v>
      </c>
      <c r="M16" s="50">
        <v>732</v>
      </c>
      <c r="N16" s="52">
        <f t="shared" si="2"/>
        <v>4215</v>
      </c>
      <c r="O16" s="53">
        <f t="shared" si="3"/>
        <v>136</v>
      </c>
      <c r="P16" s="53">
        <f t="shared" si="4"/>
        <v>176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6</v>
      </c>
      <c r="D17" s="50">
        <v>44</v>
      </c>
      <c r="E17" s="50">
        <v>746</v>
      </c>
      <c r="F17" s="50">
        <v>99</v>
      </c>
      <c r="G17" s="51">
        <f t="shared" si="0"/>
        <v>845</v>
      </c>
      <c r="H17" s="50">
        <v>47104</v>
      </c>
      <c r="I17" s="50">
        <v>6304</v>
      </c>
      <c r="J17" s="51">
        <f t="shared" si="1"/>
        <v>53408</v>
      </c>
      <c r="K17" s="50">
        <v>0</v>
      </c>
      <c r="L17" s="50">
        <v>2940</v>
      </c>
      <c r="M17" s="50">
        <v>390</v>
      </c>
      <c r="N17" s="52">
        <f t="shared" si="2"/>
        <v>3330</v>
      </c>
      <c r="O17" s="53">
        <f t="shared" si="3"/>
        <v>107.4</v>
      </c>
      <c r="P17" s="53">
        <f t="shared" si="4"/>
        <v>107.7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0</v>
      </c>
      <c r="D18" s="50">
        <v>0</v>
      </c>
      <c r="E18" s="50">
        <v>0</v>
      </c>
      <c r="F18" s="50">
        <v>0</v>
      </c>
      <c r="G18" s="51">
        <f t="shared" si="0"/>
        <v>0</v>
      </c>
      <c r="H18" s="50">
        <v>0</v>
      </c>
      <c r="I18" s="50">
        <v>0</v>
      </c>
      <c r="J18" s="51">
        <f t="shared" si="1"/>
        <v>0</v>
      </c>
      <c r="K18" s="56"/>
      <c r="L18" s="50">
        <v>0</v>
      </c>
      <c r="M18" s="50">
        <v>0</v>
      </c>
      <c r="N18" s="52">
        <f t="shared" si="2"/>
        <v>0</v>
      </c>
      <c r="O18" s="53">
        <f t="shared" si="3"/>
        <v>0</v>
      </c>
      <c r="P18" s="53">
        <f t="shared" si="4"/>
        <v>0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10</v>
      </c>
      <c r="D19" s="59">
        <v>58</v>
      </c>
      <c r="E19" s="59">
        <v>701</v>
      </c>
      <c r="F19" s="59">
        <v>60</v>
      </c>
      <c r="G19" s="60">
        <f t="shared" si="0"/>
        <v>761</v>
      </c>
      <c r="H19" s="59">
        <v>12677</v>
      </c>
      <c r="I19" s="59">
        <v>1070</v>
      </c>
      <c r="J19" s="60">
        <f t="shared" si="1"/>
        <v>13747</v>
      </c>
      <c r="K19" s="61"/>
      <c r="L19" s="59">
        <v>0</v>
      </c>
      <c r="M19" s="59">
        <v>0</v>
      </c>
      <c r="N19" s="62">
        <f t="shared" si="2"/>
        <v>0</v>
      </c>
      <c r="O19" s="63">
        <f t="shared" si="3"/>
        <v>0</v>
      </c>
      <c r="P19" s="63">
        <f t="shared" si="4"/>
        <v>27.7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400</v>
      </c>
      <c r="D20" s="51">
        <f t="shared" si="5"/>
        <v>906</v>
      </c>
      <c r="E20" s="51">
        <f t="shared" si="5"/>
        <v>9347</v>
      </c>
      <c r="F20" s="51">
        <f t="shared" si="5"/>
        <v>1413</v>
      </c>
      <c r="G20" s="51">
        <f t="shared" si="5"/>
        <v>10760</v>
      </c>
      <c r="H20" s="51">
        <f t="shared" si="5"/>
        <v>510891</v>
      </c>
      <c r="I20" s="51">
        <f t="shared" si="5"/>
        <v>76191</v>
      </c>
      <c r="J20" s="51">
        <f t="shared" si="5"/>
        <v>587082</v>
      </c>
      <c r="K20" s="51">
        <f t="shared" si="5"/>
        <v>223623</v>
      </c>
      <c r="L20" s="51">
        <f t="shared" si="5"/>
        <v>27415</v>
      </c>
      <c r="M20" s="51">
        <f t="shared" si="5"/>
        <v>4197</v>
      </c>
      <c r="N20" s="52">
        <f t="shared" si="5"/>
        <v>31612</v>
      </c>
      <c r="O20" s="65">
        <f t="shared" si="5"/>
        <v>1019.6999999999999</v>
      </c>
      <c r="P20" s="65">
        <f t="shared" si="5"/>
        <v>1183.7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&amp;C79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1" sqref="A1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93</v>
      </c>
      <c r="P1" s="3"/>
    </row>
    <row r="2" spans="1:16" ht="11.25" customHeight="1">
      <c r="A2" s="86" t="s">
        <v>38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39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2394</v>
      </c>
      <c r="J6" s="17">
        <v>2710</v>
      </c>
      <c r="K6" s="18">
        <f>SUM(I6:J6)</f>
        <v>5104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143</v>
      </c>
      <c r="D13" s="50">
        <v>582</v>
      </c>
      <c r="E13" s="50">
        <v>4941</v>
      </c>
      <c r="F13" s="50">
        <v>4912</v>
      </c>
      <c r="G13" s="51">
        <f aca="true" t="shared" si="0" ref="G13:G19">SUM(E13:F13)</f>
        <v>9853</v>
      </c>
      <c r="H13" s="50">
        <v>285856</v>
      </c>
      <c r="I13" s="50">
        <v>285160</v>
      </c>
      <c r="J13" s="51">
        <f aca="true" t="shared" si="1" ref="J13:J19">SUM(H13:I13)</f>
        <v>571016</v>
      </c>
      <c r="K13" s="50">
        <v>37747</v>
      </c>
      <c r="L13" s="50">
        <v>17312</v>
      </c>
      <c r="M13" s="50">
        <v>17317</v>
      </c>
      <c r="N13" s="52">
        <f aca="true" t="shared" si="2" ref="N13:N19">SUM(L13:M13)</f>
        <v>34629</v>
      </c>
      <c r="O13" s="53">
        <f aca="true" t="shared" si="3" ref="O13:O19">ROUND(N13/31,1)</f>
        <v>1117.1</v>
      </c>
      <c r="P13" s="53">
        <f aca="true" t="shared" si="4" ref="P13:P19">ROUND(J13/496,1)</f>
        <v>1151.2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130</v>
      </c>
      <c r="D14" s="50">
        <v>382</v>
      </c>
      <c r="E14" s="50">
        <v>2509</v>
      </c>
      <c r="F14" s="50">
        <v>2608</v>
      </c>
      <c r="G14" s="51">
        <f t="shared" si="0"/>
        <v>5117</v>
      </c>
      <c r="H14" s="50">
        <v>117802</v>
      </c>
      <c r="I14" s="50">
        <v>124665</v>
      </c>
      <c r="J14" s="51">
        <f t="shared" si="1"/>
        <v>242467</v>
      </c>
      <c r="K14" s="50">
        <v>240116</v>
      </c>
      <c r="L14" s="50">
        <v>7177</v>
      </c>
      <c r="M14" s="50">
        <v>7611</v>
      </c>
      <c r="N14" s="52">
        <f t="shared" si="2"/>
        <v>14788</v>
      </c>
      <c r="O14" s="53">
        <f t="shared" si="3"/>
        <v>477</v>
      </c>
      <c r="P14" s="53">
        <f t="shared" si="4"/>
        <v>488.8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71</v>
      </c>
      <c r="D15" s="50">
        <v>108</v>
      </c>
      <c r="E15" s="50">
        <v>672</v>
      </c>
      <c r="F15" s="50">
        <v>457</v>
      </c>
      <c r="G15" s="51">
        <f t="shared" si="0"/>
        <v>1129</v>
      </c>
      <c r="H15" s="50">
        <v>48154</v>
      </c>
      <c r="I15" s="50">
        <v>32957</v>
      </c>
      <c r="J15" s="51">
        <f t="shared" si="1"/>
        <v>81111</v>
      </c>
      <c r="K15" s="50">
        <v>75430</v>
      </c>
      <c r="L15" s="50">
        <v>2169</v>
      </c>
      <c r="M15" s="50">
        <v>1561</v>
      </c>
      <c r="N15" s="52">
        <f t="shared" si="2"/>
        <v>3730</v>
      </c>
      <c r="O15" s="53">
        <f t="shared" si="3"/>
        <v>120.3</v>
      </c>
      <c r="P15" s="53">
        <f t="shared" si="4"/>
        <v>163.5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35</v>
      </c>
      <c r="D16" s="50">
        <v>158</v>
      </c>
      <c r="E16" s="50">
        <v>1039</v>
      </c>
      <c r="F16" s="50">
        <v>1302</v>
      </c>
      <c r="G16" s="51">
        <f t="shared" si="0"/>
        <v>2341</v>
      </c>
      <c r="H16" s="50">
        <v>68818</v>
      </c>
      <c r="I16" s="50">
        <v>88978</v>
      </c>
      <c r="J16" s="51">
        <f t="shared" si="1"/>
        <v>157796</v>
      </c>
      <c r="K16" s="50">
        <v>126571</v>
      </c>
      <c r="L16" s="50">
        <v>3055</v>
      </c>
      <c r="M16" s="50">
        <v>3903</v>
      </c>
      <c r="N16" s="52">
        <f t="shared" si="2"/>
        <v>6958</v>
      </c>
      <c r="O16" s="53">
        <f t="shared" si="3"/>
        <v>224.5</v>
      </c>
      <c r="P16" s="53">
        <f t="shared" si="4"/>
        <v>318.1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8</v>
      </c>
      <c r="D17" s="50">
        <v>81</v>
      </c>
      <c r="E17" s="50">
        <v>629</v>
      </c>
      <c r="F17" s="50">
        <v>586</v>
      </c>
      <c r="G17" s="51">
        <f t="shared" si="0"/>
        <v>1215</v>
      </c>
      <c r="H17" s="50">
        <v>33568</v>
      </c>
      <c r="I17" s="50">
        <v>31600</v>
      </c>
      <c r="J17" s="51">
        <f t="shared" si="1"/>
        <v>65168</v>
      </c>
      <c r="K17" s="50">
        <v>1472</v>
      </c>
      <c r="L17" s="50">
        <v>2092</v>
      </c>
      <c r="M17" s="50">
        <v>1975</v>
      </c>
      <c r="N17" s="52">
        <f t="shared" si="2"/>
        <v>4067</v>
      </c>
      <c r="O17" s="53">
        <f t="shared" si="3"/>
        <v>131.2</v>
      </c>
      <c r="P17" s="53">
        <f t="shared" si="4"/>
        <v>131.4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1</v>
      </c>
      <c r="D18" s="50">
        <v>1</v>
      </c>
      <c r="E18" s="50">
        <v>5</v>
      </c>
      <c r="F18" s="50">
        <v>6</v>
      </c>
      <c r="G18" s="51">
        <f t="shared" si="0"/>
        <v>11</v>
      </c>
      <c r="H18" s="50">
        <v>160</v>
      </c>
      <c r="I18" s="50">
        <v>192</v>
      </c>
      <c r="J18" s="51">
        <f t="shared" si="1"/>
        <v>352</v>
      </c>
      <c r="K18" s="56"/>
      <c r="L18" s="50">
        <v>10</v>
      </c>
      <c r="M18" s="50">
        <v>12</v>
      </c>
      <c r="N18" s="52">
        <f t="shared" si="2"/>
        <v>22</v>
      </c>
      <c r="O18" s="53">
        <f t="shared" si="3"/>
        <v>0.7</v>
      </c>
      <c r="P18" s="53">
        <f t="shared" si="4"/>
        <v>0.7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5</v>
      </c>
      <c r="D19" s="59">
        <v>18</v>
      </c>
      <c r="E19" s="59">
        <v>125</v>
      </c>
      <c r="F19" s="59">
        <v>101</v>
      </c>
      <c r="G19" s="60">
        <f t="shared" si="0"/>
        <v>226</v>
      </c>
      <c r="H19" s="59">
        <v>2129</v>
      </c>
      <c r="I19" s="59">
        <v>1589</v>
      </c>
      <c r="J19" s="60">
        <f t="shared" si="1"/>
        <v>3718</v>
      </c>
      <c r="K19" s="61"/>
      <c r="L19" s="59">
        <v>131</v>
      </c>
      <c r="M19" s="59">
        <v>99</v>
      </c>
      <c r="N19" s="62">
        <f t="shared" si="2"/>
        <v>230</v>
      </c>
      <c r="O19" s="63">
        <f t="shared" si="3"/>
        <v>7.4</v>
      </c>
      <c r="P19" s="63">
        <f t="shared" si="4"/>
        <v>7.5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393</v>
      </c>
      <c r="D20" s="51">
        <f t="shared" si="5"/>
        <v>1330</v>
      </c>
      <c r="E20" s="51">
        <f t="shared" si="5"/>
        <v>9920</v>
      </c>
      <c r="F20" s="51">
        <f t="shared" si="5"/>
        <v>9972</v>
      </c>
      <c r="G20" s="51">
        <f t="shared" si="5"/>
        <v>19892</v>
      </c>
      <c r="H20" s="51">
        <f t="shared" si="5"/>
        <v>556487</v>
      </c>
      <c r="I20" s="51">
        <f t="shared" si="5"/>
        <v>565141</v>
      </c>
      <c r="J20" s="51">
        <f t="shared" si="5"/>
        <v>1121628</v>
      </c>
      <c r="K20" s="51">
        <f t="shared" si="5"/>
        <v>481336</v>
      </c>
      <c r="L20" s="51">
        <f t="shared" si="5"/>
        <v>31946</v>
      </c>
      <c r="M20" s="51">
        <f t="shared" si="5"/>
        <v>32478</v>
      </c>
      <c r="N20" s="52">
        <f t="shared" si="5"/>
        <v>64424</v>
      </c>
      <c r="O20" s="65">
        <f t="shared" si="5"/>
        <v>2078.2</v>
      </c>
      <c r="P20" s="65">
        <f t="shared" si="5"/>
        <v>2261.2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&amp;C53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2" sqref="A2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42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43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15529</v>
      </c>
      <c r="J6" s="17">
        <v>3084</v>
      </c>
      <c r="K6" s="18">
        <f>SUM(I6:J6)</f>
        <v>18613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336</v>
      </c>
      <c r="D13" s="50">
        <v>2501</v>
      </c>
      <c r="E13" s="50">
        <v>39053</v>
      </c>
      <c r="F13" s="50">
        <v>7188</v>
      </c>
      <c r="G13" s="51">
        <f aca="true" t="shared" si="0" ref="G13:G19">SUM(E13:F13)</f>
        <v>46241</v>
      </c>
      <c r="H13" s="50">
        <v>2222616</v>
      </c>
      <c r="I13" s="50">
        <v>404604</v>
      </c>
      <c r="J13" s="51">
        <f aca="true" t="shared" si="1" ref="J13:J19">SUM(H13:I13)</f>
        <v>2627220</v>
      </c>
      <c r="K13" s="50">
        <v>377378</v>
      </c>
      <c r="L13" s="50">
        <v>118885</v>
      </c>
      <c r="M13" s="50">
        <v>21877</v>
      </c>
      <c r="N13" s="52">
        <f aca="true" t="shared" si="2" ref="N13:N19">SUM(L13:M13)</f>
        <v>140762</v>
      </c>
      <c r="O13" s="53">
        <f aca="true" t="shared" si="3" ref="O13:O19">ROUND(N13/31,1)</f>
        <v>4540.7</v>
      </c>
      <c r="P13" s="53">
        <f aca="true" t="shared" si="4" ref="P13:P19">ROUND(J13/496,1)</f>
        <v>5296.8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344</v>
      </c>
      <c r="D14" s="50">
        <v>1366</v>
      </c>
      <c r="E14" s="50">
        <v>16590</v>
      </c>
      <c r="F14" s="50">
        <v>4736</v>
      </c>
      <c r="G14" s="51">
        <f t="shared" si="0"/>
        <v>21326</v>
      </c>
      <c r="H14" s="50">
        <v>781877</v>
      </c>
      <c r="I14" s="50">
        <v>164644</v>
      </c>
      <c r="J14" s="51">
        <f t="shared" si="1"/>
        <v>946521</v>
      </c>
      <c r="K14" s="50">
        <v>935578</v>
      </c>
      <c r="L14" s="50">
        <v>41959</v>
      </c>
      <c r="M14" s="50">
        <v>7564</v>
      </c>
      <c r="N14" s="52">
        <f t="shared" si="2"/>
        <v>49523</v>
      </c>
      <c r="O14" s="53">
        <f t="shared" si="3"/>
        <v>1597.5</v>
      </c>
      <c r="P14" s="53">
        <f t="shared" si="4"/>
        <v>1908.3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266</v>
      </c>
      <c r="D15" s="50">
        <v>686</v>
      </c>
      <c r="E15" s="50">
        <v>6243</v>
      </c>
      <c r="F15" s="50">
        <v>1485</v>
      </c>
      <c r="G15" s="51">
        <f t="shared" si="0"/>
        <v>7728</v>
      </c>
      <c r="H15" s="50">
        <v>324559</v>
      </c>
      <c r="I15" s="50">
        <v>87280</v>
      </c>
      <c r="J15" s="51">
        <f t="shared" si="1"/>
        <v>411839</v>
      </c>
      <c r="K15" s="50">
        <v>409801</v>
      </c>
      <c r="L15" s="50">
        <v>14642</v>
      </c>
      <c r="M15" s="50">
        <v>4361</v>
      </c>
      <c r="N15" s="52">
        <f t="shared" si="2"/>
        <v>19003</v>
      </c>
      <c r="O15" s="53">
        <f t="shared" si="3"/>
        <v>613</v>
      </c>
      <c r="P15" s="53">
        <f t="shared" si="4"/>
        <v>830.3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220</v>
      </c>
      <c r="D16" s="50">
        <v>581</v>
      </c>
      <c r="E16" s="50">
        <v>6400</v>
      </c>
      <c r="F16" s="50">
        <v>1236</v>
      </c>
      <c r="G16" s="51">
        <f t="shared" si="0"/>
        <v>7636</v>
      </c>
      <c r="H16" s="50">
        <v>348117</v>
      </c>
      <c r="I16" s="50">
        <v>65229</v>
      </c>
      <c r="J16" s="51">
        <f t="shared" si="1"/>
        <v>413346</v>
      </c>
      <c r="K16" s="50">
        <v>412356</v>
      </c>
      <c r="L16" s="50">
        <v>14145</v>
      </c>
      <c r="M16" s="50">
        <v>2628</v>
      </c>
      <c r="N16" s="52">
        <f t="shared" si="2"/>
        <v>16773</v>
      </c>
      <c r="O16" s="53">
        <f t="shared" si="3"/>
        <v>541.1</v>
      </c>
      <c r="P16" s="53">
        <f t="shared" si="4"/>
        <v>833.4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17</v>
      </c>
      <c r="D17" s="50">
        <v>403</v>
      </c>
      <c r="E17" s="50">
        <v>6114</v>
      </c>
      <c r="F17" s="50">
        <v>1027</v>
      </c>
      <c r="G17" s="51">
        <f t="shared" si="0"/>
        <v>7141</v>
      </c>
      <c r="H17" s="50">
        <v>280260</v>
      </c>
      <c r="I17" s="50">
        <v>46999</v>
      </c>
      <c r="J17" s="51">
        <f t="shared" si="1"/>
        <v>327259</v>
      </c>
      <c r="K17" s="50">
        <v>0</v>
      </c>
      <c r="L17" s="50">
        <v>16828</v>
      </c>
      <c r="M17" s="50">
        <v>2831</v>
      </c>
      <c r="N17" s="52">
        <f t="shared" si="2"/>
        <v>19659</v>
      </c>
      <c r="O17" s="53">
        <f t="shared" si="3"/>
        <v>634.2</v>
      </c>
      <c r="P17" s="53">
        <f t="shared" si="4"/>
        <v>659.8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28</v>
      </c>
      <c r="D18" s="50">
        <v>112</v>
      </c>
      <c r="E18" s="50">
        <v>1519</v>
      </c>
      <c r="F18" s="50">
        <v>313</v>
      </c>
      <c r="G18" s="51">
        <f t="shared" si="0"/>
        <v>1832</v>
      </c>
      <c r="H18" s="50">
        <v>36828</v>
      </c>
      <c r="I18" s="50">
        <v>7553</v>
      </c>
      <c r="J18" s="51">
        <f t="shared" si="1"/>
        <v>44381</v>
      </c>
      <c r="K18" s="56"/>
      <c r="L18" s="50">
        <v>2157</v>
      </c>
      <c r="M18" s="50">
        <v>446</v>
      </c>
      <c r="N18" s="52">
        <f t="shared" si="2"/>
        <v>2603</v>
      </c>
      <c r="O18" s="53">
        <f t="shared" si="3"/>
        <v>84</v>
      </c>
      <c r="P18" s="53">
        <f t="shared" si="4"/>
        <v>89.5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36</v>
      </c>
      <c r="D19" s="59">
        <v>55</v>
      </c>
      <c r="E19" s="59">
        <v>757</v>
      </c>
      <c r="F19" s="59">
        <v>45</v>
      </c>
      <c r="G19" s="60">
        <f t="shared" si="0"/>
        <v>802</v>
      </c>
      <c r="H19" s="59">
        <v>7022</v>
      </c>
      <c r="I19" s="59">
        <v>476</v>
      </c>
      <c r="J19" s="60">
        <f t="shared" si="1"/>
        <v>7498</v>
      </c>
      <c r="K19" s="61"/>
      <c r="L19" s="59">
        <v>203</v>
      </c>
      <c r="M19" s="59">
        <v>18</v>
      </c>
      <c r="N19" s="62">
        <f t="shared" si="2"/>
        <v>221</v>
      </c>
      <c r="O19" s="63">
        <f t="shared" si="3"/>
        <v>7.1</v>
      </c>
      <c r="P19" s="63">
        <f t="shared" si="4"/>
        <v>15.1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1247</v>
      </c>
      <c r="D20" s="51">
        <f t="shared" si="5"/>
        <v>5704</v>
      </c>
      <c r="E20" s="51">
        <f t="shared" si="5"/>
        <v>76676</v>
      </c>
      <c r="F20" s="51">
        <f t="shared" si="5"/>
        <v>16030</v>
      </c>
      <c r="G20" s="51">
        <f t="shared" si="5"/>
        <v>92706</v>
      </c>
      <c r="H20" s="51">
        <f t="shared" si="5"/>
        <v>4001279</v>
      </c>
      <c r="I20" s="51">
        <f t="shared" si="5"/>
        <v>776785</v>
      </c>
      <c r="J20" s="51">
        <f t="shared" si="5"/>
        <v>4778064</v>
      </c>
      <c r="K20" s="51">
        <f t="shared" si="5"/>
        <v>2135113</v>
      </c>
      <c r="L20" s="51">
        <f t="shared" si="5"/>
        <v>208819</v>
      </c>
      <c r="M20" s="51">
        <f t="shared" si="5"/>
        <v>39725</v>
      </c>
      <c r="N20" s="52">
        <f t="shared" si="5"/>
        <v>248544</v>
      </c>
      <c r="O20" s="65">
        <f t="shared" si="5"/>
        <v>8017.6</v>
      </c>
      <c r="P20" s="65">
        <f t="shared" si="5"/>
        <v>9633.2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&amp;C54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2" sqref="A2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44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45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1835</v>
      </c>
      <c r="J6" s="17">
        <v>336</v>
      </c>
      <c r="K6" s="18">
        <f>SUM(I6:J6)</f>
        <v>2171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84</v>
      </c>
      <c r="D13" s="50">
        <v>303</v>
      </c>
      <c r="E13" s="50">
        <v>4503</v>
      </c>
      <c r="F13" s="50">
        <v>941</v>
      </c>
      <c r="G13" s="51">
        <f aca="true" t="shared" si="0" ref="G13:G19">SUM(E13:F13)</f>
        <v>5444</v>
      </c>
      <c r="H13" s="50">
        <v>269118</v>
      </c>
      <c r="I13" s="50">
        <v>53732</v>
      </c>
      <c r="J13" s="51">
        <f aca="true" t="shared" si="1" ref="J13:J19">SUM(H13:I13)</f>
        <v>322850</v>
      </c>
      <c r="K13" s="50">
        <v>16118</v>
      </c>
      <c r="L13" s="50">
        <v>14764</v>
      </c>
      <c r="M13" s="50">
        <v>2924</v>
      </c>
      <c r="N13" s="52">
        <f aca="true" t="shared" si="2" ref="N13:N19">SUM(L13:M13)</f>
        <v>17688</v>
      </c>
      <c r="O13" s="53">
        <f aca="true" t="shared" si="3" ref="O13:O19">ROUND(N13/31,1)</f>
        <v>570.6</v>
      </c>
      <c r="P13" s="53">
        <f aca="true" t="shared" si="4" ref="P13:P19">ROUND(J13/496,1)</f>
        <v>650.9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87</v>
      </c>
      <c r="D14" s="50">
        <v>195</v>
      </c>
      <c r="E14" s="50">
        <v>1743</v>
      </c>
      <c r="F14" s="50">
        <v>354</v>
      </c>
      <c r="G14" s="51">
        <f t="shared" si="0"/>
        <v>2097</v>
      </c>
      <c r="H14" s="50">
        <v>93954</v>
      </c>
      <c r="I14" s="50">
        <v>18943</v>
      </c>
      <c r="J14" s="51">
        <f t="shared" si="1"/>
        <v>112897</v>
      </c>
      <c r="K14" s="50">
        <v>80775</v>
      </c>
      <c r="L14" s="50">
        <v>5586</v>
      </c>
      <c r="M14" s="50">
        <v>1127</v>
      </c>
      <c r="N14" s="52">
        <f t="shared" si="2"/>
        <v>6713</v>
      </c>
      <c r="O14" s="53">
        <f t="shared" si="3"/>
        <v>216.5</v>
      </c>
      <c r="P14" s="53">
        <f t="shared" si="4"/>
        <v>227.6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28</v>
      </c>
      <c r="D15" s="50">
        <v>51</v>
      </c>
      <c r="E15" s="50">
        <v>364</v>
      </c>
      <c r="F15" s="50">
        <v>65</v>
      </c>
      <c r="G15" s="51">
        <f t="shared" si="0"/>
        <v>429</v>
      </c>
      <c r="H15" s="50">
        <v>27896</v>
      </c>
      <c r="I15" s="50">
        <v>5242</v>
      </c>
      <c r="J15" s="51">
        <f t="shared" si="1"/>
        <v>33138</v>
      </c>
      <c r="K15" s="50">
        <v>33138</v>
      </c>
      <c r="L15" s="50">
        <v>1438</v>
      </c>
      <c r="M15" s="50">
        <v>285</v>
      </c>
      <c r="N15" s="52">
        <f t="shared" si="2"/>
        <v>1723</v>
      </c>
      <c r="O15" s="53">
        <f t="shared" si="3"/>
        <v>55.6</v>
      </c>
      <c r="P15" s="53">
        <f t="shared" si="4"/>
        <v>66.8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38</v>
      </c>
      <c r="D16" s="50">
        <v>83</v>
      </c>
      <c r="E16" s="50">
        <v>1006</v>
      </c>
      <c r="F16" s="50">
        <v>286</v>
      </c>
      <c r="G16" s="51">
        <f t="shared" si="0"/>
        <v>1292</v>
      </c>
      <c r="H16" s="50">
        <v>90475</v>
      </c>
      <c r="I16" s="50">
        <v>27360</v>
      </c>
      <c r="J16" s="51">
        <f t="shared" si="1"/>
        <v>117835</v>
      </c>
      <c r="K16" s="50">
        <v>86687</v>
      </c>
      <c r="L16" s="50">
        <v>3612</v>
      </c>
      <c r="M16" s="50">
        <v>1026</v>
      </c>
      <c r="N16" s="52">
        <f t="shared" si="2"/>
        <v>4638</v>
      </c>
      <c r="O16" s="53">
        <f t="shared" si="3"/>
        <v>149.6</v>
      </c>
      <c r="P16" s="53">
        <f t="shared" si="4"/>
        <v>237.6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7</v>
      </c>
      <c r="D17" s="50">
        <v>43</v>
      </c>
      <c r="E17" s="50">
        <v>482</v>
      </c>
      <c r="F17" s="50">
        <v>119</v>
      </c>
      <c r="G17" s="51">
        <f t="shared" si="0"/>
        <v>601</v>
      </c>
      <c r="H17" s="50">
        <v>31802</v>
      </c>
      <c r="I17" s="50">
        <v>7812</v>
      </c>
      <c r="J17" s="51">
        <f t="shared" si="1"/>
        <v>39614</v>
      </c>
      <c r="K17" s="50">
        <v>0</v>
      </c>
      <c r="L17" s="50">
        <v>1893</v>
      </c>
      <c r="M17" s="50">
        <v>465</v>
      </c>
      <c r="N17" s="52">
        <f t="shared" si="2"/>
        <v>2358</v>
      </c>
      <c r="O17" s="53">
        <f t="shared" si="3"/>
        <v>76.1</v>
      </c>
      <c r="P17" s="53">
        <f t="shared" si="4"/>
        <v>79.9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1</v>
      </c>
      <c r="D18" s="50">
        <v>2</v>
      </c>
      <c r="E18" s="50">
        <v>1</v>
      </c>
      <c r="F18" s="50">
        <v>1</v>
      </c>
      <c r="G18" s="51">
        <f t="shared" si="0"/>
        <v>2</v>
      </c>
      <c r="H18" s="50">
        <v>26</v>
      </c>
      <c r="I18" s="50">
        <v>26</v>
      </c>
      <c r="J18" s="51">
        <f t="shared" si="1"/>
        <v>52</v>
      </c>
      <c r="K18" s="56">
        <v>0</v>
      </c>
      <c r="L18" s="50">
        <v>2</v>
      </c>
      <c r="M18" s="50">
        <v>2</v>
      </c>
      <c r="N18" s="52">
        <f t="shared" si="2"/>
        <v>4</v>
      </c>
      <c r="O18" s="53">
        <f t="shared" si="3"/>
        <v>0.1</v>
      </c>
      <c r="P18" s="53">
        <f t="shared" si="4"/>
        <v>0.1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26</v>
      </c>
      <c r="D19" s="59">
        <v>27</v>
      </c>
      <c r="E19" s="59">
        <v>431</v>
      </c>
      <c r="F19" s="59">
        <v>48</v>
      </c>
      <c r="G19" s="60">
        <f t="shared" si="0"/>
        <v>479</v>
      </c>
      <c r="H19" s="59">
        <v>3006</v>
      </c>
      <c r="I19" s="59">
        <v>298</v>
      </c>
      <c r="J19" s="60">
        <f t="shared" si="1"/>
        <v>3304</v>
      </c>
      <c r="K19" s="61"/>
      <c r="L19" s="59">
        <v>0</v>
      </c>
      <c r="M19" s="59">
        <v>0</v>
      </c>
      <c r="N19" s="62">
        <f t="shared" si="2"/>
        <v>0</v>
      </c>
      <c r="O19" s="63">
        <f t="shared" si="3"/>
        <v>0</v>
      </c>
      <c r="P19" s="63">
        <f t="shared" si="4"/>
        <v>6.7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271</v>
      </c>
      <c r="D20" s="51">
        <f t="shared" si="5"/>
        <v>704</v>
      </c>
      <c r="E20" s="51">
        <f t="shared" si="5"/>
        <v>8530</v>
      </c>
      <c r="F20" s="51">
        <f t="shared" si="5"/>
        <v>1814</v>
      </c>
      <c r="G20" s="51">
        <f t="shared" si="5"/>
        <v>10344</v>
      </c>
      <c r="H20" s="51">
        <f t="shared" si="5"/>
        <v>516277</v>
      </c>
      <c r="I20" s="51">
        <f t="shared" si="5"/>
        <v>113413</v>
      </c>
      <c r="J20" s="51">
        <f t="shared" si="5"/>
        <v>629690</v>
      </c>
      <c r="K20" s="51">
        <f t="shared" si="5"/>
        <v>216718</v>
      </c>
      <c r="L20" s="51">
        <f t="shared" si="5"/>
        <v>27295</v>
      </c>
      <c r="M20" s="51">
        <f t="shared" si="5"/>
        <v>5829</v>
      </c>
      <c r="N20" s="52">
        <f t="shared" si="5"/>
        <v>33124</v>
      </c>
      <c r="O20" s="65">
        <f t="shared" si="5"/>
        <v>1068.5</v>
      </c>
      <c r="P20" s="65">
        <f t="shared" si="5"/>
        <v>1269.6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&amp;C55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2" sqref="A2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46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47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547</v>
      </c>
      <c r="J6" s="17">
        <v>1143</v>
      </c>
      <c r="K6" s="18">
        <f>SUM(I6:J6)</f>
        <v>1690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120</v>
      </c>
      <c r="D13" s="50">
        <v>223</v>
      </c>
      <c r="E13" s="50">
        <v>2090</v>
      </c>
      <c r="F13" s="50">
        <v>3322</v>
      </c>
      <c r="G13" s="51">
        <f aca="true" t="shared" si="0" ref="G13:G19">SUM(E13:F13)</f>
        <v>5412</v>
      </c>
      <c r="H13" s="50">
        <v>106530</v>
      </c>
      <c r="I13" s="50">
        <v>167444</v>
      </c>
      <c r="J13" s="51">
        <f aca="true" t="shared" si="1" ref="J13:J19">SUM(H13:I13)</f>
        <v>273974</v>
      </c>
      <c r="K13" s="50">
        <v>16800</v>
      </c>
      <c r="L13" s="50">
        <v>6051</v>
      </c>
      <c r="M13" s="50">
        <v>9481</v>
      </c>
      <c r="N13" s="52">
        <f aca="true" t="shared" si="2" ref="N13:N19">SUM(L13:M13)</f>
        <v>15532</v>
      </c>
      <c r="O13" s="53">
        <f aca="true" t="shared" si="3" ref="O13:O19">ROUND(N13/31,1)</f>
        <v>501</v>
      </c>
      <c r="P13" s="53">
        <f aca="true" t="shared" si="4" ref="P13:P19">ROUND(J13/496,1)</f>
        <v>552.4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103</v>
      </c>
      <c r="D14" s="50">
        <v>163</v>
      </c>
      <c r="E14" s="50">
        <v>798</v>
      </c>
      <c r="F14" s="50">
        <v>1586</v>
      </c>
      <c r="G14" s="51">
        <f t="shared" si="0"/>
        <v>2384</v>
      </c>
      <c r="H14" s="50">
        <v>39759</v>
      </c>
      <c r="I14" s="50">
        <v>78296</v>
      </c>
      <c r="J14" s="51">
        <f t="shared" si="1"/>
        <v>118055</v>
      </c>
      <c r="K14" s="50">
        <v>117319</v>
      </c>
      <c r="L14" s="50">
        <v>2080</v>
      </c>
      <c r="M14" s="50">
        <v>4161</v>
      </c>
      <c r="N14" s="52">
        <f t="shared" si="2"/>
        <v>6241</v>
      </c>
      <c r="O14" s="53">
        <f t="shared" si="3"/>
        <v>201.3</v>
      </c>
      <c r="P14" s="53">
        <f t="shared" si="4"/>
        <v>238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69</v>
      </c>
      <c r="D15" s="50">
        <v>73</v>
      </c>
      <c r="E15" s="50">
        <v>254</v>
      </c>
      <c r="F15" s="50">
        <v>775</v>
      </c>
      <c r="G15" s="51">
        <f t="shared" si="0"/>
        <v>1029</v>
      </c>
      <c r="H15" s="50">
        <v>13401</v>
      </c>
      <c r="I15" s="50">
        <v>42474</v>
      </c>
      <c r="J15" s="51">
        <f t="shared" si="1"/>
        <v>55875</v>
      </c>
      <c r="K15" s="50">
        <v>55805</v>
      </c>
      <c r="L15" s="50">
        <v>583</v>
      </c>
      <c r="M15" s="50">
        <v>1912</v>
      </c>
      <c r="N15" s="52">
        <f t="shared" si="2"/>
        <v>2495</v>
      </c>
      <c r="O15" s="53">
        <f t="shared" si="3"/>
        <v>80.5</v>
      </c>
      <c r="P15" s="53">
        <f t="shared" si="4"/>
        <v>112.7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37</v>
      </c>
      <c r="D16" s="50">
        <v>105</v>
      </c>
      <c r="E16" s="50">
        <v>511</v>
      </c>
      <c r="F16" s="50">
        <v>1756</v>
      </c>
      <c r="G16" s="51">
        <f t="shared" si="0"/>
        <v>2267</v>
      </c>
      <c r="H16" s="50">
        <v>25546</v>
      </c>
      <c r="I16" s="50">
        <v>88298</v>
      </c>
      <c r="J16" s="51">
        <f t="shared" si="1"/>
        <v>113844</v>
      </c>
      <c r="K16" s="50">
        <v>113844</v>
      </c>
      <c r="L16" s="50">
        <v>1148</v>
      </c>
      <c r="M16" s="50">
        <v>3617</v>
      </c>
      <c r="N16" s="52">
        <f t="shared" si="2"/>
        <v>4765</v>
      </c>
      <c r="O16" s="53">
        <f t="shared" si="3"/>
        <v>153.7</v>
      </c>
      <c r="P16" s="53">
        <f t="shared" si="4"/>
        <v>229.5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5</v>
      </c>
      <c r="D17" s="50">
        <v>10</v>
      </c>
      <c r="E17" s="50">
        <v>51</v>
      </c>
      <c r="F17" s="50">
        <v>119</v>
      </c>
      <c r="G17" s="51">
        <f t="shared" si="0"/>
        <v>170</v>
      </c>
      <c r="H17" s="50">
        <v>2976</v>
      </c>
      <c r="I17" s="50">
        <v>6688</v>
      </c>
      <c r="J17" s="51">
        <f t="shared" si="1"/>
        <v>9664</v>
      </c>
      <c r="K17" s="50">
        <v>0</v>
      </c>
      <c r="L17" s="50">
        <v>186</v>
      </c>
      <c r="M17" s="50">
        <v>418</v>
      </c>
      <c r="N17" s="52">
        <f t="shared" si="2"/>
        <v>604</v>
      </c>
      <c r="O17" s="53">
        <f t="shared" si="3"/>
        <v>19.5</v>
      </c>
      <c r="P17" s="53">
        <f t="shared" si="4"/>
        <v>19.5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4</v>
      </c>
      <c r="D18" s="50">
        <v>20</v>
      </c>
      <c r="E18" s="50">
        <v>175</v>
      </c>
      <c r="F18" s="50">
        <v>368</v>
      </c>
      <c r="G18" s="51">
        <f t="shared" si="0"/>
        <v>543</v>
      </c>
      <c r="H18" s="50">
        <v>2880</v>
      </c>
      <c r="I18" s="50">
        <v>6032</v>
      </c>
      <c r="J18" s="51">
        <f t="shared" si="1"/>
        <v>8912</v>
      </c>
      <c r="K18" s="56"/>
      <c r="L18" s="50">
        <v>180</v>
      </c>
      <c r="M18" s="50">
        <v>377</v>
      </c>
      <c r="N18" s="52">
        <f t="shared" si="2"/>
        <v>557</v>
      </c>
      <c r="O18" s="53">
        <f t="shared" si="3"/>
        <v>18</v>
      </c>
      <c r="P18" s="53">
        <f t="shared" si="4"/>
        <v>18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6</v>
      </c>
      <c r="D19" s="59">
        <v>11</v>
      </c>
      <c r="E19" s="59">
        <v>152</v>
      </c>
      <c r="F19" s="59">
        <v>18</v>
      </c>
      <c r="G19" s="60">
        <f t="shared" si="0"/>
        <v>170</v>
      </c>
      <c r="H19" s="59">
        <v>2096</v>
      </c>
      <c r="I19" s="59">
        <v>248</v>
      </c>
      <c r="J19" s="60">
        <f t="shared" si="1"/>
        <v>2344</v>
      </c>
      <c r="K19" s="61"/>
      <c r="L19" s="59">
        <v>0</v>
      </c>
      <c r="M19" s="59">
        <v>0</v>
      </c>
      <c r="N19" s="62">
        <f t="shared" si="2"/>
        <v>0</v>
      </c>
      <c r="O19" s="63">
        <f t="shared" si="3"/>
        <v>0</v>
      </c>
      <c r="P19" s="63">
        <f t="shared" si="4"/>
        <v>4.7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344</v>
      </c>
      <c r="D20" s="51">
        <f t="shared" si="5"/>
        <v>605</v>
      </c>
      <c r="E20" s="51">
        <f t="shared" si="5"/>
        <v>4031</v>
      </c>
      <c r="F20" s="51">
        <f t="shared" si="5"/>
        <v>7944</v>
      </c>
      <c r="G20" s="51">
        <f t="shared" si="5"/>
        <v>11975</v>
      </c>
      <c r="H20" s="51">
        <f t="shared" si="5"/>
        <v>193188</v>
      </c>
      <c r="I20" s="51">
        <f t="shared" si="5"/>
        <v>389480</v>
      </c>
      <c r="J20" s="51">
        <f t="shared" si="5"/>
        <v>582668</v>
      </c>
      <c r="K20" s="51">
        <f t="shared" si="5"/>
        <v>303768</v>
      </c>
      <c r="L20" s="51">
        <f t="shared" si="5"/>
        <v>10228</v>
      </c>
      <c r="M20" s="51">
        <f t="shared" si="5"/>
        <v>19966</v>
      </c>
      <c r="N20" s="52">
        <f t="shared" si="5"/>
        <v>30194</v>
      </c>
      <c r="O20" s="65">
        <f t="shared" si="5"/>
        <v>974</v>
      </c>
      <c r="P20" s="65">
        <f t="shared" si="5"/>
        <v>1174.8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&amp;C56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2" sqref="A2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48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49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19539</v>
      </c>
      <c r="J6" s="17">
        <v>6066</v>
      </c>
      <c r="K6" s="18">
        <f>SUM(I6:J6)</f>
        <v>25605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364</v>
      </c>
      <c r="D13" s="50">
        <v>3532</v>
      </c>
      <c r="E13" s="50">
        <v>60340</v>
      </c>
      <c r="F13" s="50">
        <v>18197</v>
      </c>
      <c r="G13" s="51">
        <f aca="true" t="shared" si="0" ref="G13:G19">SUM(E13:F13)</f>
        <v>78537</v>
      </c>
      <c r="H13" s="50">
        <v>2971276</v>
      </c>
      <c r="I13" s="50">
        <v>895917</v>
      </c>
      <c r="J13" s="51">
        <f aca="true" t="shared" si="1" ref="J13:J19">SUM(H13:I13)</f>
        <v>3867193</v>
      </c>
      <c r="K13" s="50">
        <v>185056</v>
      </c>
      <c r="L13" s="50">
        <v>168658</v>
      </c>
      <c r="M13" s="50">
        <v>51642</v>
      </c>
      <c r="N13" s="52">
        <f aca="true" t="shared" si="2" ref="N13:N19">SUM(L13:M13)</f>
        <v>220300</v>
      </c>
      <c r="O13" s="53">
        <f aca="true" t="shared" si="3" ref="O13:O19">ROUND(N13/31,1)</f>
        <v>7106.5</v>
      </c>
      <c r="P13" s="53">
        <f aca="true" t="shared" si="4" ref="P13:P19">ROUND(J13/496,1)</f>
        <v>7796.8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206</v>
      </c>
      <c r="D14" s="50">
        <v>1196</v>
      </c>
      <c r="E14" s="50">
        <v>20546</v>
      </c>
      <c r="F14" s="50">
        <v>5728</v>
      </c>
      <c r="G14" s="51">
        <f t="shared" si="0"/>
        <v>26274</v>
      </c>
      <c r="H14" s="50">
        <v>1078064</v>
      </c>
      <c r="I14" s="50">
        <v>295000</v>
      </c>
      <c r="J14" s="51">
        <f t="shared" si="1"/>
        <v>1373064</v>
      </c>
      <c r="K14" s="50">
        <v>1284888</v>
      </c>
      <c r="L14" s="50">
        <v>60278</v>
      </c>
      <c r="M14" s="50">
        <v>16788</v>
      </c>
      <c r="N14" s="52">
        <f t="shared" si="2"/>
        <v>77066</v>
      </c>
      <c r="O14" s="53">
        <f t="shared" si="3"/>
        <v>2486</v>
      </c>
      <c r="P14" s="53">
        <f t="shared" si="4"/>
        <v>2768.3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181</v>
      </c>
      <c r="D15" s="50">
        <v>558</v>
      </c>
      <c r="E15" s="50">
        <v>3812</v>
      </c>
      <c r="F15" s="50">
        <v>2091</v>
      </c>
      <c r="G15" s="51">
        <f t="shared" si="0"/>
        <v>5903</v>
      </c>
      <c r="H15" s="50">
        <v>243653</v>
      </c>
      <c r="I15" s="50">
        <v>116255</v>
      </c>
      <c r="J15" s="51">
        <f t="shared" si="1"/>
        <v>359908</v>
      </c>
      <c r="K15" s="50">
        <v>358884</v>
      </c>
      <c r="L15" s="50">
        <v>9707</v>
      </c>
      <c r="M15" s="50">
        <v>4675</v>
      </c>
      <c r="N15" s="52">
        <f t="shared" si="2"/>
        <v>14382</v>
      </c>
      <c r="O15" s="53">
        <f t="shared" si="3"/>
        <v>463.9</v>
      </c>
      <c r="P15" s="53">
        <f t="shared" si="4"/>
        <v>725.6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101</v>
      </c>
      <c r="D16" s="50">
        <v>731</v>
      </c>
      <c r="E16" s="50">
        <v>9911</v>
      </c>
      <c r="F16" s="50">
        <v>3044</v>
      </c>
      <c r="G16" s="51">
        <f t="shared" si="0"/>
        <v>12955</v>
      </c>
      <c r="H16" s="50">
        <v>495576</v>
      </c>
      <c r="I16" s="50">
        <v>135760</v>
      </c>
      <c r="J16" s="51">
        <f t="shared" si="1"/>
        <v>631336</v>
      </c>
      <c r="K16" s="50">
        <v>586592</v>
      </c>
      <c r="L16" s="50">
        <v>19052</v>
      </c>
      <c r="M16" s="50">
        <v>5837</v>
      </c>
      <c r="N16" s="52">
        <f t="shared" si="2"/>
        <v>24889</v>
      </c>
      <c r="O16" s="53">
        <f t="shared" si="3"/>
        <v>802.9</v>
      </c>
      <c r="P16" s="53">
        <f t="shared" si="4"/>
        <v>1272.9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29</v>
      </c>
      <c r="D17" s="50">
        <v>685</v>
      </c>
      <c r="E17" s="50">
        <v>11883</v>
      </c>
      <c r="F17" s="50">
        <v>3129</v>
      </c>
      <c r="G17" s="51">
        <f t="shared" si="0"/>
        <v>15012</v>
      </c>
      <c r="H17" s="50">
        <v>646192</v>
      </c>
      <c r="I17" s="50">
        <v>171184</v>
      </c>
      <c r="J17" s="51">
        <f t="shared" si="1"/>
        <v>817376</v>
      </c>
      <c r="K17" s="50">
        <v>11744</v>
      </c>
      <c r="L17" s="50">
        <v>37172</v>
      </c>
      <c r="M17" s="50">
        <v>10021</v>
      </c>
      <c r="N17" s="52">
        <f t="shared" si="2"/>
        <v>47193</v>
      </c>
      <c r="O17" s="53">
        <f t="shared" si="3"/>
        <v>1522.4</v>
      </c>
      <c r="P17" s="53">
        <f t="shared" si="4"/>
        <v>1647.9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1</v>
      </c>
      <c r="D18" s="50">
        <v>15</v>
      </c>
      <c r="E18" s="50">
        <v>229</v>
      </c>
      <c r="F18" s="50">
        <v>90</v>
      </c>
      <c r="G18" s="51">
        <f t="shared" si="0"/>
        <v>319</v>
      </c>
      <c r="H18" s="50">
        <v>10992</v>
      </c>
      <c r="I18" s="50">
        <v>4320</v>
      </c>
      <c r="J18" s="51">
        <f t="shared" si="1"/>
        <v>15312</v>
      </c>
      <c r="K18" s="56"/>
      <c r="L18" s="50">
        <v>687</v>
      </c>
      <c r="M18" s="50">
        <v>270</v>
      </c>
      <c r="N18" s="52">
        <f t="shared" si="2"/>
        <v>957</v>
      </c>
      <c r="O18" s="53">
        <f t="shared" si="3"/>
        <v>30.9</v>
      </c>
      <c r="P18" s="53">
        <f t="shared" si="4"/>
        <v>30.9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0</v>
      </c>
      <c r="D19" s="59">
        <v>0</v>
      </c>
      <c r="E19" s="59">
        <v>0</v>
      </c>
      <c r="F19" s="59">
        <v>0</v>
      </c>
      <c r="G19" s="60">
        <f t="shared" si="0"/>
        <v>0</v>
      </c>
      <c r="H19" s="59">
        <v>0</v>
      </c>
      <c r="I19" s="59">
        <v>0</v>
      </c>
      <c r="J19" s="60">
        <f t="shared" si="1"/>
        <v>0</v>
      </c>
      <c r="K19" s="61"/>
      <c r="L19" s="59">
        <v>0</v>
      </c>
      <c r="M19" s="59">
        <v>0</v>
      </c>
      <c r="N19" s="62">
        <f t="shared" si="2"/>
        <v>0</v>
      </c>
      <c r="O19" s="63">
        <f t="shared" si="3"/>
        <v>0</v>
      </c>
      <c r="P19" s="63">
        <f t="shared" si="4"/>
        <v>0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882</v>
      </c>
      <c r="D20" s="51">
        <f t="shared" si="5"/>
        <v>6717</v>
      </c>
      <c r="E20" s="51">
        <f t="shared" si="5"/>
        <v>106721</v>
      </c>
      <c r="F20" s="51">
        <f t="shared" si="5"/>
        <v>32279</v>
      </c>
      <c r="G20" s="51">
        <f t="shared" si="5"/>
        <v>139000</v>
      </c>
      <c r="H20" s="51">
        <f t="shared" si="5"/>
        <v>5445753</v>
      </c>
      <c r="I20" s="51">
        <f t="shared" si="5"/>
        <v>1618436</v>
      </c>
      <c r="J20" s="51">
        <f t="shared" si="5"/>
        <v>7064189</v>
      </c>
      <c r="K20" s="51">
        <f t="shared" si="5"/>
        <v>2427164</v>
      </c>
      <c r="L20" s="51">
        <f t="shared" si="5"/>
        <v>295554</v>
      </c>
      <c r="M20" s="51">
        <f t="shared" si="5"/>
        <v>89233</v>
      </c>
      <c r="N20" s="52">
        <f t="shared" si="5"/>
        <v>384787</v>
      </c>
      <c r="O20" s="65">
        <f t="shared" si="5"/>
        <v>12412.599999999999</v>
      </c>
      <c r="P20" s="65">
        <f t="shared" si="5"/>
        <v>14242.4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&amp;C57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2" sqref="A2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50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51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7375</v>
      </c>
      <c r="J6" s="17">
        <v>21259</v>
      </c>
      <c r="K6" s="18">
        <f>SUM(I6:J6)</f>
        <v>28634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291</v>
      </c>
      <c r="D13" s="50">
        <v>2807</v>
      </c>
      <c r="E13" s="50">
        <v>18770</v>
      </c>
      <c r="F13" s="50">
        <v>45540</v>
      </c>
      <c r="G13" s="51">
        <f aca="true" t="shared" si="0" ref="G13:G19">SUM(E13:F13)</f>
        <v>64310</v>
      </c>
      <c r="H13" s="50">
        <v>1042736</v>
      </c>
      <c r="I13" s="50">
        <v>2392755</v>
      </c>
      <c r="J13" s="51">
        <f aca="true" t="shared" si="1" ref="J13:J19">SUM(H13:I13)</f>
        <v>3435491</v>
      </c>
      <c r="K13" s="50">
        <v>290772</v>
      </c>
      <c r="L13" s="50">
        <v>62408</v>
      </c>
      <c r="M13" s="50">
        <v>143933</v>
      </c>
      <c r="N13" s="52">
        <f aca="true" t="shared" si="2" ref="N13:N19">SUM(L13:M13)</f>
        <v>206341</v>
      </c>
      <c r="O13" s="53">
        <f aca="true" t="shared" si="3" ref="O13:O19">ROUND(N13/31,1)</f>
        <v>6656.2</v>
      </c>
      <c r="P13" s="53">
        <f aca="true" t="shared" si="4" ref="P13:P19">ROUND(J13/496,1)</f>
        <v>6926.4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213</v>
      </c>
      <c r="D14" s="50">
        <v>1198</v>
      </c>
      <c r="E14" s="50">
        <v>5648</v>
      </c>
      <c r="F14" s="50">
        <v>19144</v>
      </c>
      <c r="G14" s="51">
        <f t="shared" si="0"/>
        <v>24792</v>
      </c>
      <c r="H14" s="50">
        <v>285402</v>
      </c>
      <c r="I14" s="50">
        <v>953686</v>
      </c>
      <c r="J14" s="51">
        <f t="shared" si="1"/>
        <v>1239088</v>
      </c>
      <c r="K14" s="50">
        <v>1183763</v>
      </c>
      <c r="L14" s="50">
        <v>17602</v>
      </c>
      <c r="M14" s="50">
        <v>58607</v>
      </c>
      <c r="N14" s="52">
        <f t="shared" si="2"/>
        <v>76209</v>
      </c>
      <c r="O14" s="53">
        <f t="shared" si="3"/>
        <v>2458.4</v>
      </c>
      <c r="P14" s="53">
        <f t="shared" si="4"/>
        <v>2498.2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225</v>
      </c>
      <c r="D15" s="50">
        <v>537</v>
      </c>
      <c r="E15" s="50">
        <v>935</v>
      </c>
      <c r="F15" s="50">
        <v>6028</v>
      </c>
      <c r="G15" s="51">
        <f t="shared" si="0"/>
        <v>6963</v>
      </c>
      <c r="H15" s="50">
        <v>52995</v>
      </c>
      <c r="I15" s="50">
        <v>316420</v>
      </c>
      <c r="J15" s="51">
        <f t="shared" si="1"/>
        <v>369415</v>
      </c>
      <c r="K15" s="50">
        <v>365326</v>
      </c>
      <c r="L15" s="50">
        <v>2732</v>
      </c>
      <c r="M15" s="50">
        <v>17152</v>
      </c>
      <c r="N15" s="52">
        <f t="shared" si="2"/>
        <v>19884</v>
      </c>
      <c r="O15" s="53">
        <f t="shared" si="3"/>
        <v>641.4</v>
      </c>
      <c r="P15" s="53">
        <f t="shared" si="4"/>
        <v>744.8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130</v>
      </c>
      <c r="D16" s="50">
        <v>645</v>
      </c>
      <c r="E16" s="50">
        <v>3549</v>
      </c>
      <c r="F16" s="50">
        <v>10382</v>
      </c>
      <c r="G16" s="51">
        <f t="shared" si="0"/>
        <v>13931</v>
      </c>
      <c r="H16" s="50">
        <v>262568</v>
      </c>
      <c r="I16" s="50">
        <v>775963</v>
      </c>
      <c r="J16" s="51">
        <f t="shared" si="1"/>
        <v>1038531</v>
      </c>
      <c r="K16" s="50">
        <v>1025283</v>
      </c>
      <c r="L16" s="50">
        <v>12750</v>
      </c>
      <c r="M16" s="50">
        <v>37803</v>
      </c>
      <c r="N16" s="52">
        <f t="shared" si="2"/>
        <v>50553</v>
      </c>
      <c r="O16" s="53">
        <f t="shared" si="3"/>
        <v>1630.7</v>
      </c>
      <c r="P16" s="53">
        <f t="shared" si="4"/>
        <v>2093.8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36</v>
      </c>
      <c r="D17" s="50">
        <v>944</v>
      </c>
      <c r="E17" s="50">
        <v>3396</v>
      </c>
      <c r="F17" s="50">
        <v>14804</v>
      </c>
      <c r="G17" s="51">
        <f t="shared" si="0"/>
        <v>18200</v>
      </c>
      <c r="H17" s="50">
        <v>218050</v>
      </c>
      <c r="I17" s="50">
        <v>776813</v>
      </c>
      <c r="J17" s="51">
        <f t="shared" si="1"/>
        <v>994863</v>
      </c>
      <c r="K17" s="50">
        <v>0</v>
      </c>
      <c r="L17" s="50">
        <v>11494</v>
      </c>
      <c r="M17" s="50">
        <v>47464</v>
      </c>
      <c r="N17" s="52">
        <f t="shared" si="2"/>
        <v>58958</v>
      </c>
      <c r="O17" s="53">
        <f t="shared" si="3"/>
        <v>1901.9</v>
      </c>
      <c r="P17" s="53">
        <f t="shared" si="4"/>
        <v>2005.8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23</v>
      </c>
      <c r="D18" s="50">
        <v>68</v>
      </c>
      <c r="E18" s="50">
        <v>204</v>
      </c>
      <c r="F18" s="50">
        <v>797</v>
      </c>
      <c r="G18" s="51">
        <f t="shared" si="0"/>
        <v>1001</v>
      </c>
      <c r="H18" s="50">
        <v>3900</v>
      </c>
      <c r="I18" s="50">
        <v>17641</v>
      </c>
      <c r="J18" s="51">
        <f t="shared" si="1"/>
        <v>21541</v>
      </c>
      <c r="K18" s="56"/>
      <c r="L18" s="50">
        <v>232</v>
      </c>
      <c r="M18" s="50">
        <v>1064</v>
      </c>
      <c r="N18" s="52">
        <f t="shared" si="2"/>
        <v>1296</v>
      </c>
      <c r="O18" s="53">
        <f t="shared" si="3"/>
        <v>41.8</v>
      </c>
      <c r="P18" s="53">
        <f t="shared" si="4"/>
        <v>43.4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96</v>
      </c>
      <c r="D19" s="59">
        <v>380</v>
      </c>
      <c r="E19" s="59">
        <v>1269</v>
      </c>
      <c r="F19" s="59">
        <v>2376</v>
      </c>
      <c r="G19" s="60">
        <f t="shared" si="0"/>
        <v>3645</v>
      </c>
      <c r="H19" s="59">
        <v>6259</v>
      </c>
      <c r="I19" s="59">
        <v>13506</v>
      </c>
      <c r="J19" s="60">
        <f t="shared" si="1"/>
        <v>19765</v>
      </c>
      <c r="K19" s="61"/>
      <c r="L19" s="59">
        <v>1</v>
      </c>
      <c r="M19" s="59">
        <v>1</v>
      </c>
      <c r="N19" s="62">
        <f t="shared" si="2"/>
        <v>2</v>
      </c>
      <c r="O19" s="63">
        <f t="shared" si="3"/>
        <v>0.1</v>
      </c>
      <c r="P19" s="63">
        <f t="shared" si="4"/>
        <v>39.8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1014</v>
      </c>
      <c r="D20" s="51">
        <f t="shared" si="5"/>
        <v>6579</v>
      </c>
      <c r="E20" s="51">
        <f t="shared" si="5"/>
        <v>33771</v>
      </c>
      <c r="F20" s="51">
        <f t="shared" si="5"/>
        <v>99071</v>
      </c>
      <c r="G20" s="51">
        <f t="shared" si="5"/>
        <v>132842</v>
      </c>
      <c r="H20" s="51">
        <f t="shared" si="5"/>
        <v>1871910</v>
      </c>
      <c r="I20" s="51">
        <f t="shared" si="5"/>
        <v>5246784</v>
      </c>
      <c r="J20" s="51">
        <f t="shared" si="5"/>
        <v>7118694</v>
      </c>
      <c r="K20" s="51">
        <f t="shared" si="5"/>
        <v>2865144</v>
      </c>
      <c r="L20" s="51">
        <f t="shared" si="5"/>
        <v>107219</v>
      </c>
      <c r="M20" s="51">
        <f t="shared" si="5"/>
        <v>306024</v>
      </c>
      <c r="N20" s="52">
        <f t="shared" si="5"/>
        <v>413243</v>
      </c>
      <c r="O20" s="65">
        <f t="shared" si="5"/>
        <v>13330.5</v>
      </c>
      <c r="P20" s="65">
        <f t="shared" si="5"/>
        <v>14352.199999999995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&amp;C58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7"/>
  <sheetViews>
    <sheetView showGridLines="0" zoomScalePageLayoutView="0" workbookViewId="0" topLeftCell="A1">
      <selection activeCell="A2" sqref="A2"/>
    </sheetView>
  </sheetViews>
  <sheetFormatPr defaultColWidth="12.50390625" defaultRowHeight="11.25" customHeight="1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390625" style="2" customWidth="1"/>
    <col min="17" max="19" width="6.625" style="2" customWidth="1"/>
    <col min="20" max="16384" width="12.50390625" style="1" customWidth="1"/>
  </cols>
  <sheetData>
    <row r="1" spans="1:16" ht="11.25" customHeight="1">
      <c r="A1" s="86" t="s">
        <v>92</v>
      </c>
      <c r="P1" s="3"/>
    </row>
    <row r="2" spans="1:16" ht="11.25" customHeight="1">
      <c r="A2" s="86" t="s">
        <v>52</v>
      </c>
      <c r="B2" s="4"/>
      <c r="P2" s="3"/>
    </row>
    <row r="3" ht="11.25" customHeight="1">
      <c r="S3" s="5"/>
    </row>
    <row r="4" spans="1:19" ht="11.25" customHeight="1">
      <c r="A4" s="159"/>
      <c r="B4" s="159"/>
      <c r="C4" s="160" t="s">
        <v>53</v>
      </c>
      <c r="D4" s="160"/>
      <c r="E4" s="160"/>
      <c r="G4" s="6"/>
      <c r="H4" s="7"/>
      <c r="I4" s="8" t="s">
        <v>0</v>
      </c>
      <c r="J4" s="8" t="s">
        <v>1</v>
      </c>
      <c r="K4" s="9"/>
      <c r="N4" s="10"/>
      <c r="S4" s="1"/>
    </row>
    <row r="5" spans="1:19" ht="11.25" customHeight="1">
      <c r="A5" s="159"/>
      <c r="B5" s="159"/>
      <c r="C5" s="161"/>
      <c r="D5" s="161"/>
      <c r="E5" s="161"/>
      <c r="G5" s="11" t="s">
        <v>2</v>
      </c>
      <c r="H5" s="12"/>
      <c r="I5" s="13" t="s">
        <v>3</v>
      </c>
      <c r="J5" s="13" t="s">
        <v>3</v>
      </c>
      <c r="K5" s="14" t="s">
        <v>4</v>
      </c>
      <c r="M5" s="10"/>
      <c r="S5" s="1"/>
    </row>
    <row r="6" spans="1:19" ht="11.25" customHeight="1">
      <c r="A6" s="159"/>
      <c r="B6" s="159"/>
      <c r="C6" s="161"/>
      <c r="D6" s="161"/>
      <c r="E6" s="161"/>
      <c r="G6" s="15" t="s">
        <v>5</v>
      </c>
      <c r="H6" s="16"/>
      <c r="I6" s="17">
        <v>5630</v>
      </c>
      <c r="J6" s="17">
        <v>5451</v>
      </c>
      <c r="K6" s="18">
        <f>SUM(I6:J6)</f>
        <v>11081</v>
      </c>
      <c r="R6" s="1"/>
      <c r="S6" s="1"/>
    </row>
    <row r="7" spans="1:19" ht="11.25" customHeight="1">
      <c r="A7" s="4"/>
      <c r="B7" s="19"/>
      <c r="C7" s="20"/>
      <c r="D7" s="21"/>
      <c r="E7" s="21"/>
      <c r="G7" s="22"/>
      <c r="H7" s="12"/>
      <c r="I7" s="23"/>
      <c r="J7" s="23"/>
      <c r="K7" s="24"/>
      <c r="R7" s="1"/>
      <c r="S7" s="1"/>
    </row>
    <row r="8" spans="3:19" ht="11.25" customHeight="1">
      <c r="C8" s="25"/>
      <c r="D8" s="12"/>
      <c r="K8" s="26"/>
      <c r="P8" s="1"/>
      <c r="Q8" s="1"/>
      <c r="R8" s="1"/>
      <c r="S8" s="1"/>
    </row>
    <row r="9" spans="1:19" ht="11.2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30" t="s">
        <v>6</v>
      </c>
      <c r="L9" s="31"/>
      <c r="M9" s="32"/>
      <c r="N9" s="32"/>
      <c r="O9" s="29"/>
      <c r="P9" s="33"/>
      <c r="Q9" s="1"/>
      <c r="R9" s="1"/>
      <c r="S9" s="1"/>
    </row>
    <row r="10" spans="1:19" ht="11.25" customHeight="1">
      <c r="A10" s="34"/>
      <c r="B10" s="35"/>
      <c r="C10" s="13" t="s">
        <v>7</v>
      </c>
      <c r="D10" s="13" t="s">
        <v>7</v>
      </c>
      <c r="E10" s="158" t="s">
        <v>8</v>
      </c>
      <c r="F10" s="158"/>
      <c r="G10" s="158"/>
      <c r="H10" s="36" t="s">
        <v>9</v>
      </c>
      <c r="I10" s="37"/>
      <c r="J10" s="37"/>
      <c r="K10" s="13" t="s">
        <v>10</v>
      </c>
      <c r="L10" s="158" t="s">
        <v>11</v>
      </c>
      <c r="M10" s="158"/>
      <c r="N10" s="158"/>
      <c r="O10" s="12"/>
      <c r="P10" s="38"/>
      <c r="Q10" s="1"/>
      <c r="R10" s="1"/>
      <c r="S10" s="1"/>
    </row>
    <row r="11" spans="1:23" ht="11.25" customHeight="1">
      <c r="A11" s="39" t="s">
        <v>12</v>
      </c>
      <c r="B11" s="35"/>
      <c r="C11" s="13" t="s">
        <v>13</v>
      </c>
      <c r="D11" s="13" t="s">
        <v>14</v>
      </c>
      <c r="E11" s="13" t="s">
        <v>0</v>
      </c>
      <c r="F11" s="13" t="s">
        <v>1</v>
      </c>
      <c r="G11" s="12"/>
      <c r="H11" s="13" t="s">
        <v>0</v>
      </c>
      <c r="I11" s="13" t="s">
        <v>1</v>
      </c>
      <c r="J11" s="12"/>
      <c r="K11" s="13" t="s">
        <v>15</v>
      </c>
      <c r="L11" s="13" t="s">
        <v>0</v>
      </c>
      <c r="M11" s="13" t="s">
        <v>1</v>
      </c>
      <c r="N11" s="12"/>
      <c r="O11" s="12"/>
      <c r="P11" s="38"/>
      <c r="Q11" s="1"/>
      <c r="R11" s="1"/>
      <c r="S11" s="1"/>
      <c r="V11" s="3"/>
      <c r="W11" s="3"/>
    </row>
    <row r="12" spans="1:23" ht="11.25" customHeight="1">
      <c r="A12" s="40" t="s">
        <v>16</v>
      </c>
      <c r="B12" s="41"/>
      <c r="C12" s="42" t="s">
        <v>17</v>
      </c>
      <c r="D12" s="42" t="s">
        <v>17</v>
      </c>
      <c r="E12" s="42" t="s">
        <v>3</v>
      </c>
      <c r="F12" s="42" t="s">
        <v>3</v>
      </c>
      <c r="G12" s="42" t="s">
        <v>4</v>
      </c>
      <c r="H12" s="42" t="s">
        <v>3</v>
      </c>
      <c r="I12" s="42" t="s">
        <v>3</v>
      </c>
      <c r="J12" s="42" t="s">
        <v>4</v>
      </c>
      <c r="K12" s="42" t="s">
        <v>18</v>
      </c>
      <c r="L12" s="42" t="s">
        <v>3</v>
      </c>
      <c r="M12" s="42" t="s">
        <v>3</v>
      </c>
      <c r="N12" s="43" t="s">
        <v>4</v>
      </c>
      <c r="O12" s="43" t="s">
        <v>19</v>
      </c>
      <c r="P12" s="44" t="s">
        <v>20</v>
      </c>
      <c r="Q12" s="1"/>
      <c r="R12" s="1"/>
      <c r="S12" s="1"/>
      <c r="V12" s="3"/>
      <c r="W12" s="3"/>
    </row>
    <row r="13" spans="1:23" s="45" customFormat="1" ht="27.75" customHeight="1">
      <c r="A13" s="48" t="s">
        <v>21</v>
      </c>
      <c r="B13" s="49" t="s">
        <v>22</v>
      </c>
      <c r="C13" s="50">
        <v>160</v>
      </c>
      <c r="D13" s="50">
        <v>1368</v>
      </c>
      <c r="E13" s="50">
        <v>15894</v>
      </c>
      <c r="F13" s="50">
        <v>12707</v>
      </c>
      <c r="G13" s="51">
        <f aca="true" t="shared" si="0" ref="G13:G19">SUM(E13:F13)</f>
        <v>28601</v>
      </c>
      <c r="H13" s="50">
        <v>902570</v>
      </c>
      <c r="I13" s="50">
        <v>712411</v>
      </c>
      <c r="J13" s="51">
        <f aca="true" t="shared" si="1" ref="J13:J19">SUM(H13:I13)</f>
        <v>1614981</v>
      </c>
      <c r="K13" s="50">
        <v>25647</v>
      </c>
      <c r="L13" s="50">
        <v>51583</v>
      </c>
      <c r="M13" s="50">
        <v>41084</v>
      </c>
      <c r="N13" s="52">
        <f aca="true" t="shared" si="2" ref="N13:N19">SUM(L13:M13)</f>
        <v>92667</v>
      </c>
      <c r="O13" s="53">
        <f aca="true" t="shared" si="3" ref="O13:O19">ROUND(N13/31,1)</f>
        <v>2989.3</v>
      </c>
      <c r="P13" s="53">
        <f aca="true" t="shared" si="4" ref="P13:P19">ROUND(J13/496,1)</f>
        <v>3256</v>
      </c>
      <c r="Q13" s="46"/>
      <c r="R13" s="46"/>
      <c r="S13" s="46"/>
      <c r="V13" s="54"/>
      <c r="W13" s="54"/>
    </row>
    <row r="14" spans="1:23" s="45" customFormat="1" ht="27.75" customHeight="1">
      <c r="A14" s="48" t="s">
        <v>23</v>
      </c>
      <c r="B14" s="55" t="s">
        <v>24</v>
      </c>
      <c r="C14" s="50">
        <v>128</v>
      </c>
      <c r="D14" s="50">
        <v>551</v>
      </c>
      <c r="E14" s="50">
        <v>4602</v>
      </c>
      <c r="F14" s="50">
        <v>5507</v>
      </c>
      <c r="G14" s="51">
        <f t="shared" si="0"/>
        <v>10109</v>
      </c>
      <c r="H14" s="50">
        <v>226502</v>
      </c>
      <c r="I14" s="50">
        <v>266820</v>
      </c>
      <c r="J14" s="51">
        <f t="shared" si="1"/>
        <v>493322</v>
      </c>
      <c r="K14" s="50">
        <v>493322</v>
      </c>
      <c r="L14" s="50">
        <v>13185</v>
      </c>
      <c r="M14" s="50">
        <v>15402</v>
      </c>
      <c r="N14" s="52">
        <f t="shared" si="2"/>
        <v>28587</v>
      </c>
      <c r="O14" s="53">
        <f t="shared" si="3"/>
        <v>922.2</v>
      </c>
      <c r="P14" s="53">
        <f t="shared" si="4"/>
        <v>994.6</v>
      </c>
      <c r="Q14" s="46"/>
      <c r="R14" s="46"/>
      <c r="S14" s="46"/>
      <c r="V14" s="54"/>
      <c r="W14" s="54"/>
    </row>
    <row r="15" spans="1:23" s="45" customFormat="1" ht="27.75" customHeight="1">
      <c r="A15" s="48" t="s">
        <v>25</v>
      </c>
      <c r="B15" s="55" t="s">
        <v>26</v>
      </c>
      <c r="C15" s="50">
        <v>65</v>
      </c>
      <c r="D15" s="50">
        <v>132</v>
      </c>
      <c r="E15" s="50">
        <v>841</v>
      </c>
      <c r="F15" s="50">
        <v>720</v>
      </c>
      <c r="G15" s="51">
        <f t="shared" si="0"/>
        <v>1561</v>
      </c>
      <c r="H15" s="50">
        <v>53268</v>
      </c>
      <c r="I15" s="50">
        <v>44474</v>
      </c>
      <c r="J15" s="51">
        <f t="shared" si="1"/>
        <v>97742</v>
      </c>
      <c r="K15" s="50">
        <v>97742</v>
      </c>
      <c r="L15" s="50">
        <v>2321</v>
      </c>
      <c r="M15" s="50">
        <v>1954</v>
      </c>
      <c r="N15" s="52">
        <f t="shared" si="2"/>
        <v>4275</v>
      </c>
      <c r="O15" s="53">
        <f t="shared" si="3"/>
        <v>137.9</v>
      </c>
      <c r="P15" s="53">
        <f t="shared" si="4"/>
        <v>197.1</v>
      </c>
      <c r="Q15" s="46"/>
      <c r="R15" s="46"/>
      <c r="S15" s="46"/>
      <c r="V15" s="54"/>
      <c r="W15" s="54"/>
    </row>
    <row r="16" spans="1:23" s="45" customFormat="1" ht="27.75" customHeight="1">
      <c r="A16" s="48" t="s">
        <v>27</v>
      </c>
      <c r="B16" s="49" t="s">
        <v>28</v>
      </c>
      <c r="C16" s="50">
        <v>111</v>
      </c>
      <c r="D16" s="50">
        <v>556</v>
      </c>
      <c r="E16" s="50">
        <v>3855</v>
      </c>
      <c r="F16" s="50">
        <v>4731</v>
      </c>
      <c r="G16" s="51">
        <f t="shared" si="0"/>
        <v>8586</v>
      </c>
      <c r="H16" s="50">
        <v>217216</v>
      </c>
      <c r="I16" s="50">
        <v>275058</v>
      </c>
      <c r="J16" s="51">
        <f t="shared" si="1"/>
        <v>492274</v>
      </c>
      <c r="K16" s="50">
        <v>492274</v>
      </c>
      <c r="L16" s="50">
        <v>11199</v>
      </c>
      <c r="M16" s="50">
        <v>14150</v>
      </c>
      <c r="N16" s="52">
        <f t="shared" si="2"/>
        <v>25349</v>
      </c>
      <c r="O16" s="53">
        <f t="shared" si="3"/>
        <v>817.7</v>
      </c>
      <c r="P16" s="53">
        <f t="shared" si="4"/>
        <v>992.5</v>
      </c>
      <c r="Q16" s="46"/>
      <c r="R16" s="46"/>
      <c r="S16" s="46"/>
      <c r="V16" s="54"/>
      <c r="W16" s="54"/>
    </row>
    <row r="17" spans="1:23" s="45" customFormat="1" ht="27.75" customHeight="1">
      <c r="A17" s="48" t="s">
        <v>29</v>
      </c>
      <c r="B17" s="55" t="s">
        <v>30</v>
      </c>
      <c r="C17" s="50">
        <v>10</v>
      </c>
      <c r="D17" s="50">
        <v>366</v>
      </c>
      <c r="E17" s="50">
        <v>3042</v>
      </c>
      <c r="F17" s="50">
        <v>3295</v>
      </c>
      <c r="G17" s="51">
        <f t="shared" si="0"/>
        <v>6337</v>
      </c>
      <c r="H17" s="50">
        <v>158998</v>
      </c>
      <c r="I17" s="50">
        <v>167611</v>
      </c>
      <c r="J17" s="51">
        <f t="shared" si="1"/>
        <v>326609</v>
      </c>
      <c r="K17" s="50">
        <v>0</v>
      </c>
      <c r="L17" s="50">
        <v>9607</v>
      </c>
      <c r="M17" s="50">
        <v>10125</v>
      </c>
      <c r="N17" s="52">
        <f t="shared" si="2"/>
        <v>19732</v>
      </c>
      <c r="O17" s="53">
        <f t="shared" si="3"/>
        <v>636.5</v>
      </c>
      <c r="P17" s="53">
        <f t="shared" si="4"/>
        <v>658.5</v>
      </c>
      <c r="Q17" s="46"/>
      <c r="R17" s="46"/>
      <c r="S17" s="46"/>
      <c r="V17" s="54"/>
      <c r="W17" s="54"/>
    </row>
    <row r="18" spans="1:23" s="45" customFormat="1" ht="27.75" customHeight="1">
      <c r="A18" s="47">
        <v>1.6</v>
      </c>
      <c r="B18" s="49" t="s">
        <v>31</v>
      </c>
      <c r="C18" s="50">
        <v>1</v>
      </c>
      <c r="D18" s="50">
        <v>4</v>
      </c>
      <c r="E18" s="50">
        <v>42</v>
      </c>
      <c r="F18" s="50">
        <v>23</v>
      </c>
      <c r="G18" s="51">
        <f t="shared" si="0"/>
        <v>65</v>
      </c>
      <c r="H18" s="50">
        <v>2100</v>
      </c>
      <c r="I18" s="50">
        <v>1150</v>
      </c>
      <c r="J18" s="51">
        <f t="shared" si="1"/>
        <v>3250</v>
      </c>
      <c r="K18" s="56"/>
      <c r="L18" s="50">
        <v>117</v>
      </c>
      <c r="M18" s="50">
        <v>69</v>
      </c>
      <c r="N18" s="52">
        <f t="shared" si="2"/>
        <v>186</v>
      </c>
      <c r="O18" s="53">
        <f t="shared" si="3"/>
        <v>6</v>
      </c>
      <c r="P18" s="53">
        <f t="shared" si="4"/>
        <v>6.6</v>
      </c>
      <c r="Q18" s="46"/>
      <c r="R18" s="46"/>
      <c r="S18" s="46"/>
      <c r="V18" s="54"/>
      <c r="W18" s="54"/>
    </row>
    <row r="19" spans="1:23" s="45" customFormat="1" ht="27.75" customHeight="1">
      <c r="A19" s="57">
        <v>1.7</v>
      </c>
      <c r="B19" s="58" t="s">
        <v>32</v>
      </c>
      <c r="C19" s="59">
        <v>0</v>
      </c>
      <c r="D19" s="59">
        <v>0</v>
      </c>
      <c r="E19" s="59">
        <v>610</v>
      </c>
      <c r="F19" s="59">
        <v>186</v>
      </c>
      <c r="G19" s="60">
        <f t="shared" si="0"/>
        <v>796</v>
      </c>
      <c r="H19" s="59">
        <v>0</v>
      </c>
      <c r="I19" s="59">
        <v>0</v>
      </c>
      <c r="J19" s="60">
        <f t="shared" si="1"/>
        <v>0</v>
      </c>
      <c r="K19" s="61"/>
      <c r="L19" s="59">
        <v>0</v>
      </c>
      <c r="M19" s="59">
        <v>0</v>
      </c>
      <c r="N19" s="62">
        <f t="shared" si="2"/>
        <v>0</v>
      </c>
      <c r="O19" s="63">
        <f t="shared" si="3"/>
        <v>0</v>
      </c>
      <c r="P19" s="63">
        <f t="shared" si="4"/>
        <v>0</v>
      </c>
      <c r="Q19" s="46"/>
      <c r="R19" s="46"/>
      <c r="S19" s="46"/>
      <c r="V19" s="54"/>
      <c r="W19" s="54"/>
    </row>
    <row r="20" spans="1:23" s="45" customFormat="1" ht="27.75" customHeight="1">
      <c r="A20" s="48" t="s">
        <v>33</v>
      </c>
      <c r="B20" s="64" t="s">
        <v>4</v>
      </c>
      <c r="C20" s="51">
        <f aca="true" t="shared" si="5" ref="C20:P20">SUM(C13:C19)</f>
        <v>475</v>
      </c>
      <c r="D20" s="51">
        <f t="shared" si="5"/>
        <v>2977</v>
      </c>
      <c r="E20" s="51">
        <f t="shared" si="5"/>
        <v>28886</v>
      </c>
      <c r="F20" s="51">
        <f t="shared" si="5"/>
        <v>27169</v>
      </c>
      <c r="G20" s="51">
        <f t="shared" si="5"/>
        <v>56055</v>
      </c>
      <c r="H20" s="51">
        <f t="shared" si="5"/>
        <v>1560654</v>
      </c>
      <c r="I20" s="51">
        <f t="shared" si="5"/>
        <v>1467524</v>
      </c>
      <c r="J20" s="51">
        <f t="shared" si="5"/>
        <v>3028178</v>
      </c>
      <c r="K20" s="51">
        <f t="shared" si="5"/>
        <v>1108985</v>
      </c>
      <c r="L20" s="51">
        <f t="shared" si="5"/>
        <v>88012</v>
      </c>
      <c r="M20" s="51">
        <f t="shared" si="5"/>
        <v>82784</v>
      </c>
      <c r="N20" s="52">
        <f t="shared" si="5"/>
        <v>170796</v>
      </c>
      <c r="O20" s="65">
        <f t="shared" si="5"/>
        <v>5509.6</v>
      </c>
      <c r="P20" s="65">
        <f t="shared" si="5"/>
        <v>6105.300000000001</v>
      </c>
      <c r="Q20" s="46"/>
      <c r="R20" s="46"/>
      <c r="S20" s="46"/>
      <c r="V20" s="54"/>
      <c r="W20" s="54"/>
    </row>
    <row r="21" spans="1:19" ht="11.25" customHeight="1">
      <c r="A21" s="6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S21" s="1"/>
    </row>
    <row r="22" spans="1:13" ht="11.25" customHeight="1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1.25" customHeight="1">
      <c r="A23" s="66"/>
      <c r="B23" s="4"/>
      <c r="C23" s="70"/>
      <c r="D23" s="70"/>
      <c r="E23" s="71"/>
      <c r="F23" s="70"/>
      <c r="G23" s="70"/>
      <c r="H23" s="71"/>
      <c r="I23" s="70"/>
      <c r="J23" s="70"/>
      <c r="K23" s="70"/>
      <c r="L23" s="71"/>
      <c r="M23" s="71"/>
    </row>
    <row r="24" spans="1:13" ht="11.25" customHeight="1">
      <c r="A24" s="66"/>
      <c r="B24" s="4"/>
      <c r="C24" s="70"/>
      <c r="D24" s="70"/>
      <c r="E24" s="71"/>
      <c r="F24" s="70"/>
      <c r="G24" s="70"/>
      <c r="H24" s="71"/>
      <c r="I24" s="70"/>
      <c r="J24" s="70"/>
      <c r="K24" s="70"/>
      <c r="L24" s="71"/>
      <c r="M24" s="71"/>
    </row>
    <row r="25" spans="1:13" ht="11.25" customHeight="1">
      <c r="A25" s="66"/>
      <c r="B25" s="4"/>
      <c r="C25" s="70"/>
      <c r="D25" s="70"/>
      <c r="E25" s="71"/>
      <c r="F25" s="70"/>
      <c r="G25" s="70"/>
      <c r="H25" s="71"/>
      <c r="I25" s="70"/>
      <c r="J25" s="70"/>
      <c r="K25" s="70"/>
      <c r="L25" s="71"/>
      <c r="M25" s="71"/>
    </row>
    <row r="26" spans="1:13" ht="11.25" customHeight="1">
      <c r="A26" s="72"/>
      <c r="B26" s="4"/>
      <c r="C26" s="70"/>
      <c r="D26" s="70"/>
      <c r="E26" s="71"/>
      <c r="F26" s="70"/>
      <c r="G26" s="70"/>
      <c r="H26" s="71"/>
      <c r="I26" s="70"/>
      <c r="J26" s="70"/>
      <c r="K26" s="70"/>
      <c r="L26" s="71"/>
      <c r="M26" s="71"/>
    </row>
    <row r="27" spans="1:13" ht="11.25" customHeight="1">
      <c r="A27" s="72"/>
      <c r="B27" s="4"/>
      <c r="C27" s="70"/>
      <c r="D27" s="70"/>
      <c r="E27" s="71"/>
      <c r="F27" s="70"/>
      <c r="G27" s="70"/>
      <c r="H27" s="71"/>
      <c r="I27" s="70"/>
      <c r="J27" s="70"/>
      <c r="K27" s="70"/>
      <c r="L27" s="71"/>
      <c r="M27" s="71"/>
    </row>
    <row r="28" spans="1:13" ht="11.25" customHeight="1">
      <c r="A28" s="72"/>
      <c r="B28" s="4"/>
      <c r="C28" s="70"/>
      <c r="D28" s="70"/>
      <c r="E28" s="71"/>
      <c r="F28" s="70"/>
      <c r="G28" s="70"/>
      <c r="H28" s="71"/>
      <c r="I28" s="5"/>
      <c r="J28" s="70"/>
      <c r="K28" s="70"/>
      <c r="L28" s="71"/>
      <c r="M28" s="71"/>
    </row>
    <row r="29" spans="1:13" ht="11.25" customHeight="1">
      <c r="A29" s="72"/>
      <c r="B29" s="4"/>
      <c r="C29" s="70"/>
      <c r="D29" s="70"/>
      <c r="E29" s="71"/>
      <c r="F29" s="70"/>
      <c r="G29" s="70"/>
      <c r="H29" s="71"/>
      <c r="I29" s="70"/>
      <c r="J29" s="70"/>
      <c r="K29" s="70"/>
      <c r="L29" s="71"/>
      <c r="M29" s="71"/>
    </row>
    <row r="30" spans="1:13" ht="11.25" customHeight="1">
      <c r="A30" s="72"/>
      <c r="B30" s="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1.25" customHeight="1">
      <c r="A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1.25" customHeight="1">
      <c r="A32" s="72"/>
      <c r="B32" s="4"/>
      <c r="C32" s="70"/>
      <c r="D32" s="70"/>
      <c r="E32" s="71"/>
      <c r="F32" s="70"/>
      <c r="G32" s="70"/>
      <c r="H32" s="71"/>
      <c r="I32" s="70"/>
      <c r="J32" s="70"/>
      <c r="K32" s="70"/>
      <c r="L32" s="71"/>
      <c r="M32" s="71"/>
    </row>
    <row r="33" spans="1:13" ht="11.25" customHeight="1">
      <c r="A33" s="72"/>
      <c r="B33" s="4"/>
      <c r="C33" s="70"/>
      <c r="D33" s="70"/>
      <c r="E33" s="71"/>
      <c r="F33" s="70"/>
      <c r="G33" s="70"/>
      <c r="H33" s="71"/>
      <c r="I33" s="70"/>
      <c r="J33" s="70"/>
      <c r="K33" s="70"/>
      <c r="L33" s="71"/>
      <c r="M33" s="71"/>
    </row>
    <row r="34" spans="1:13" ht="11.25" customHeight="1">
      <c r="A34" s="72"/>
      <c r="B34" s="4"/>
      <c r="C34" s="70"/>
      <c r="D34" s="70"/>
      <c r="E34" s="71"/>
      <c r="F34" s="70"/>
      <c r="G34" s="70"/>
      <c r="H34" s="71"/>
      <c r="I34" s="70"/>
      <c r="J34" s="70"/>
      <c r="K34" s="70"/>
      <c r="L34" s="71"/>
      <c r="M34" s="71"/>
    </row>
    <row r="35" spans="1:13" ht="11.25" customHeight="1">
      <c r="A35" s="72"/>
      <c r="B35" s="4"/>
      <c r="C35" s="70"/>
      <c r="D35" s="70"/>
      <c r="E35" s="71"/>
      <c r="F35" s="70"/>
      <c r="G35" s="70"/>
      <c r="H35" s="71"/>
      <c r="I35" s="70"/>
      <c r="J35" s="70"/>
      <c r="K35" s="70"/>
      <c r="L35" s="71"/>
      <c r="M35" s="71"/>
    </row>
    <row r="36" spans="1:13" ht="11.25" customHeight="1">
      <c r="A36" s="72"/>
      <c r="B36" s="4"/>
      <c r="C36" s="70"/>
      <c r="D36" s="70"/>
      <c r="E36" s="71"/>
      <c r="F36" s="70"/>
      <c r="G36" s="70"/>
      <c r="H36" s="71"/>
      <c r="I36" s="70"/>
      <c r="J36" s="70"/>
      <c r="K36" s="70"/>
      <c r="L36" s="71"/>
      <c r="M36" s="71"/>
    </row>
    <row r="37" spans="1:13" ht="11.25" customHeight="1">
      <c r="A37" s="72"/>
      <c r="B37" s="4"/>
      <c r="C37" s="70"/>
      <c r="D37" s="70"/>
      <c r="E37" s="71"/>
      <c r="F37" s="70"/>
      <c r="G37" s="70"/>
      <c r="H37" s="71"/>
      <c r="I37" s="70"/>
      <c r="J37" s="70"/>
      <c r="K37" s="70"/>
      <c r="L37" s="71"/>
      <c r="M37" s="71"/>
    </row>
    <row r="38" spans="1:13" ht="11.25" customHeight="1">
      <c r="A38" s="72"/>
      <c r="B38" s="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1.25" customHeight="1">
      <c r="A39" s="7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11.25" customHeight="1">
      <c r="A40" s="72"/>
      <c r="B40" s="4"/>
      <c r="C40" s="70"/>
      <c r="D40" s="70"/>
      <c r="E40" s="71"/>
      <c r="F40" s="70"/>
      <c r="G40" s="70"/>
      <c r="H40" s="71"/>
      <c r="I40" s="70"/>
      <c r="J40" s="70"/>
      <c r="K40" s="70"/>
      <c r="L40" s="71"/>
      <c r="M40" s="71"/>
    </row>
    <row r="41" spans="1:13" ht="11.25" customHeight="1">
      <c r="A41" s="72"/>
      <c r="B41" s="4"/>
      <c r="C41" s="70"/>
      <c r="D41" s="70"/>
      <c r="E41" s="71"/>
      <c r="F41" s="70"/>
      <c r="G41" s="70"/>
      <c r="H41" s="71"/>
      <c r="I41" s="70"/>
      <c r="J41" s="70"/>
      <c r="K41" s="70"/>
      <c r="L41" s="71"/>
      <c r="M41" s="71"/>
    </row>
    <row r="42" spans="1:13" ht="11.25" customHeight="1">
      <c r="A42" s="72"/>
      <c r="B42" s="4"/>
      <c r="C42" s="70"/>
      <c r="D42" s="70"/>
      <c r="E42" s="71"/>
      <c r="F42" s="70"/>
      <c r="G42" s="70"/>
      <c r="H42" s="71"/>
      <c r="I42" s="70"/>
      <c r="J42" s="70"/>
      <c r="K42" s="70"/>
      <c r="L42" s="71"/>
      <c r="M42" s="71"/>
    </row>
    <row r="43" spans="1:13" ht="11.25" customHeight="1">
      <c r="A43" s="72"/>
      <c r="B43" s="4"/>
      <c r="C43" s="70"/>
      <c r="D43" s="70"/>
      <c r="E43" s="71"/>
      <c r="F43" s="70"/>
      <c r="G43" s="70"/>
      <c r="H43" s="71"/>
      <c r="I43" s="70"/>
      <c r="J43" s="70"/>
      <c r="K43" s="70"/>
      <c r="L43" s="71"/>
      <c r="M43" s="71"/>
    </row>
    <row r="44" spans="1:13" ht="11.25" customHeight="1">
      <c r="A44" s="72"/>
      <c r="B44" s="4"/>
      <c r="C44" s="70"/>
      <c r="D44" s="70"/>
      <c r="E44" s="71"/>
      <c r="F44" s="70"/>
      <c r="G44" s="70"/>
      <c r="H44" s="71"/>
      <c r="I44" s="70"/>
      <c r="J44" s="70"/>
      <c r="K44" s="70"/>
      <c r="L44" s="71"/>
      <c r="M44" s="71"/>
    </row>
    <row r="45" spans="1:13" ht="11.25" customHeight="1">
      <c r="A45" s="72"/>
      <c r="B45" s="4"/>
      <c r="C45" s="70"/>
      <c r="D45" s="70"/>
      <c r="E45" s="71"/>
      <c r="F45" s="70"/>
      <c r="G45" s="70"/>
      <c r="H45" s="71"/>
      <c r="I45" s="70"/>
      <c r="J45" s="70"/>
      <c r="K45" s="70"/>
      <c r="L45" s="71"/>
      <c r="M45" s="71"/>
    </row>
    <row r="46" spans="1:13" ht="11.25" customHeight="1">
      <c r="A46" s="72"/>
      <c r="B46" s="4"/>
      <c r="C46" s="70"/>
      <c r="D46" s="70"/>
      <c r="E46" s="71"/>
      <c r="F46" s="70"/>
      <c r="G46" s="70"/>
      <c r="H46" s="71"/>
      <c r="I46" s="70"/>
      <c r="J46" s="70"/>
      <c r="K46" s="70"/>
      <c r="L46" s="71"/>
      <c r="M46" s="71"/>
    </row>
    <row r="47" spans="1:13" ht="11.25" customHeight="1">
      <c r="A47" s="72"/>
      <c r="B47" s="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1.25" customHeight="1">
      <c r="A48" s="7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ht="11.25" customHeight="1">
      <c r="A49" s="72"/>
      <c r="B49" s="4"/>
      <c r="C49" s="70"/>
      <c r="D49" s="70"/>
      <c r="E49" s="71"/>
      <c r="F49" s="70"/>
      <c r="G49" s="70"/>
      <c r="H49" s="71"/>
      <c r="I49" s="70"/>
      <c r="J49" s="70"/>
      <c r="K49" s="70"/>
      <c r="L49" s="71"/>
      <c r="M49" s="71"/>
    </row>
    <row r="50" spans="1:13" ht="11.25" customHeight="1">
      <c r="A50" s="72"/>
      <c r="B50" s="4"/>
      <c r="C50" s="70"/>
      <c r="D50" s="70"/>
      <c r="E50" s="71"/>
      <c r="F50" s="70"/>
      <c r="G50" s="70"/>
      <c r="H50" s="71"/>
      <c r="I50" s="70"/>
      <c r="J50" s="70"/>
      <c r="K50" s="70"/>
      <c r="L50" s="71"/>
      <c r="M50" s="71"/>
    </row>
    <row r="51" spans="1:13" ht="11.25" customHeight="1">
      <c r="A51" s="72"/>
      <c r="B51" s="4"/>
      <c r="C51" s="70"/>
      <c r="D51" s="70"/>
      <c r="E51" s="71"/>
      <c r="F51" s="70"/>
      <c r="G51" s="70"/>
      <c r="H51" s="71"/>
      <c r="I51" s="70"/>
      <c r="J51" s="70"/>
      <c r="K51" s="70"/>
      <c r="L51" s="71"/>
      <c r="M51" s="71"/>
    </row>
    <row r="52" spans="1:13" ht="11.25" customHeight="1">
      <c r="A52" s="72"/>
      <c r="B52" s="4"/>
      <c r="C52" s="70"/>
      <c r="D52" s="70"/>
      <c r="E52" s="71"/>
      <c r="F52" s="70"/>
      <c r="G52" s="70"/>
      <c r="H52" s="71"/>
      <c r="I52" s="70"/>
      <c r="J52" s="70"/>
      <c r="K52" s="70"/>
      <c r="L52" s="71"/>
      <c r="M52" s="71"/>
    </row>
    <row r="53" spans="1:13" ht="11.25" customHeight="1">
      <c r="A53" s="72"/>
      <c r="B53" s="4"/>
      <c r="C53" s="70"/>
      <c r="D53" s="70"/>
      <c r="E53" s="71"/>
      <c r="F53" s="70"/>
      <c r="G53" s="70"/>
      <c r="H53" s="71"/>
      <c r="I53" s="70"/>
      <c r="J53" s="70"/>
      <c r="K53" s="70"/>
      <c r="L53" s="71"/>
      <c r="M53" s="71"/>
    </row>
    <row r="54" spans="1:13" ht="11.25" customHeight="1">
      <c r="A54" s="72"/>
      <c r="B54" s="4"/>
      <c r="C54" s="70"/>
      <c r="D54" s="70"/>
      <c r="E54" s="71"/>
      <c r="F54" s="70"/>
      <c r="G54" s="70"/>
      <c r="H54" s="71"/>
      <c r="I54" s="70"/>
      <c r="J54" s="70"/>
      <c r="K54" s="70"/>
      <c r="L54" s="71"/>
      <c r="M54" s="71"/>
    </row>
    <row r="55" spans="1:13" ht="11.25" customHeight="1">
      <c r="A55" s="72"/>
      <c r="B55" s="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1.25" customHeight="1">
      <c r="A56" s="7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1.25" customHeight="1">
      <c r="A57" s="72"/>
      <c r="B57" s="4"/>
      <c r="C57" s="70"/>
      <c r="D57" s="70"/>
      <c r="E57" s="71"/>
      <c r="F57" s="70"/>
      <c r="G57" s="70"/>
      <c r="H57" s="71"/>
      <c r="I57" s="70"/>
      <c r="J57" s="70"/>
      <c r="K57" s="70"/>
      <c r="L57" s="71"/>
      <c r="M57" s="71"/>
    </row>
    <row r="58" spans="1:13" ht="11.25" customHeight="1">
      <c r="A58" s="72"/>
      <c r="B58" s="4"/>
      <c r="C58" s="70"/>
      <c r="D58" s="70"/>
      <c r="E58" s="71"/>
      <c r="F58" s="70"/>
      <c r="G58" s="70"/>
      <c r="H58" s="71"/>
      <c r="I58" s="70"/>
      <c r="J58" s="70"/>
      <c r="K58" s="70"/>
      <c r="L58" s="71"/>
      <c r="M58" s="71"/>
    </row>
    <row r="59" spans="1:13" ht="11.25" customHeight="1">
      <c r="A59" s="72"/>
      <c r="B59" s="4"/>
      <c r="C59" s="70"/>
      <c r="D59" s="70"/>
      <c r="E59" s="71"/>
      <c r="F59" s="70"/>
      <c r="G59" s="70"/>
      <c r="H59" s="71"/>
      <c r="I59" s="5"/>
      <c r="J59" s="70"/>
      <c r="K59" s="70"/>
      <c r="L59" s="71"/>
      <c r="M59" s="71"/>
    </row>
    <row r="60" spans="1:13" ht="11.25" customHeight="1">
      <c r="A60" s="72"/>
      <c r="B60" s="4"/>
      <c r="C60" s="70"/>
      <c r="D60" s="70"/>
      <c r="E60" s="71"/>
      <c r="F60" s="70"/>
      <c r="G60" s="70"/>
      <c r="H60" s="71"/>
      <c r="I60" s="70"/>
      <c r="J60" s="70"/>
      <c r="K60" s="70"/>
      <c r="L60" s="71"/>
      <c r="M60" s="71"/>
    </row>
    <row r="61" spans="1:13" ht="11.25" customHeight="1">
      <c r="A61" s="72"/>
      <c r="B61" s="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ht="11.25" customHeight="1">
      <c r="A63" s="72"/>
      <c r="B63" s="4"/>
      <c r="C63" s="70"/>
      <c r="D63" s="70"/>
      <c r="E63" s="70"/>
      <c r="F63" s="70"/>
      <c r="G63" s="70"/>
      <c r="H63" s="70"/>
      <c r="I63" s="73"/>
      <c r="J63" s="70"/>
      <c r="K63" s="70"/>
      <c r="L63" s="71"/>
      <c r="M63" s="71"/>
    </row>
    <row r="64" spans="1:13" ht="11.25" customHeight="1">
      <c r="A64" s="72"/>
      <c r="B64" s="4"/>
      <c r="C64" s="70"/>
      <c r="D64" s="70"/>
      <c r="E64" s="70"/>
      <c r="F64" s="70"/>
      <c r="G64" s="70"/>
      <c r="H64" s="70"/>
      <c r="I64" s="73"/>
      <c r="J64" s="70"/>
      <c r="K64" s="70"/>
      <c r="L64" s="71"/>
      <c r="M64" s="71"/>
    </row>
    <row r="65" spans="1:13" ht="11.25" customHeight="1">
      <c r="A65" s="72"/>
      <c r="B65" s="3"/>
      <c r="C65" s="71"/>
      <c r="D65" s="71"/>
      <c r="E65" s="71"/>
      <c r="F65" s="71"/>
      <c r="G65" s="71"/>
      <c r="H65" s="71"/>
      <c r="I65" s="5"/>
      <c r="J65" s="71"/>
      <c r="K65" s="71"/>
      <c r="L65" s="71"/>
      <c r="M65" s="71"/>
    </row>
    <row r="66" spans="1:13" ht="11.25" customHeight="1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1.25" customHeight="1">
      <c r="A67" s="72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8">
    <mergeCell ref="A6:B6"/>
    <mergeCell ref="C6:E6"/>
    <mergeCell ref="E10:G10"/>
    <mergeCell ref="L10:N10"/>
    <mergeCell ref="A4:B4"/>
    <mergeCell ref="C4:E4"/>
    <mergeCell ref="A5:B5"/>
    <mergeCell ref="C5:E5"/>
  </mergeCells>
  <printOptions horizontalCentered="1"/>
  <pageMargins left="0.25" right="0.25" top="1" bottom="0.5" header="0.5" footer="0.5"/>
  <pageSetup fitToHeight="1" fitToWidth="1" horizontalDpi="600" verticalDpi="600" orientation="landscape" scale="89" r:id="rId1"/>
  <headerFooter alignWithMargins="0">
    <oddFooter>&amp;C59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Lonik</dc:creator>
  <cp:keywords/>
  <dc:description/>
  <cp:lastModifiedBy>Mom_Computer</cp:lastModifiedBy>
  <cp:lastPrinted>2012-04-06T13:49:25Z</cp:lastPrinted>
  <dcterms:created xsi:type="dcterms:W3CDTF">2002-06-12T19:09:05Z</dcterms:created>
  <dcterms:modified xsi:type="dcterms:W3CDTF">2012-10-31T14:19:56Z</dcterms:modified>
  <cp:category/>
  <cp:version/>
  <cp:contentType/>
  <cp:contentStatus/>
</cp:coreProperties>
</file>