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80" windowHeight="8910" firstSheet="19" activeTab="21"/>
  </bookViews>
  <sheets>
    <sheet name="Statetotal" sheetId="1" r:id="rId1"/>
    <sheet name="1ALP" sheetId="2" r:id="rId2"/>
    <sheet name="2BAY" sheetId="3" r:id="rId3"/>
    <sheet name="3MOTT" sheetId="4" r:id="rId4"/>
    <sheet name="4DEL" sheetId="5" r:id="rId5"/>
    <sheet name="5GLEN" sheetId="6" r:id="rId6"/>
    <sheet name="6GOG" sheetId="7" r:id="rId7"/>
    <sheet name="7GR" sheetId="8" r:id="rId8"/>
    <sheet name="8HF" sheetId="9" r:id="rId9"/>
    <sheet name="10JAC" sheetId="10" r:id="rId10"/>
    <sheet name="11KZO" sheetId="11" r:id="rId11"/>
    <sheet name="12KEL" sheetId="12" r:id="rId12"/>
    <sheet name="13KIRT" sheetId="13" r:id="rId13"/>
    <sheet name="14LM" sheetId="14" r:id="rId14"/>
    <sheet name="15LAN" sheetId="15" r:id="rId15"/>
    <sheet name="16MAC" sheetId="16" r:id="rId16"/>
    <sheet name="17MID" sheetId="17" r:id="rId17"/>
    <sheet name="18MON" sheetId="18" r:id="rId18"/>
    <sheet name="19MONT" sheetId="19" r:id="rId19"/>
    <sheet name="20MUS" sheetId="20" r:id="rId20"/>
    <sheet name="21NC" sheetId="21" r:id="rId21"/>
    <sheet name="22NW" sheetId="22" r:id="rId22"/>
    <sheet name="23OAK" sheetId="23" r:id="rId23"/>
    <sheet name="24STC" sheetId="24" r:id="rId24"/>
    <sheet name="25SCHO" sheetId="25" r:id="rId25"/>
    <sheet name="26SW" sheetId="26" r:id="rId26"/>
    <sheet name="27WAS" sheetId="27" r:id="rId27"/>
    <sheet name="28WAY" sheetId="28" r:id="rId28"/>
    <sheet name="29WES" sheetId="29" r:id="rId29"/>
  </sheets>
  <definedNames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0" hidden="1">1</definedName>
    <definedName name="_xlnm.Print_Area" localSheetId="9">'10JAC'!$A$1:$P$20</definedName>
    <definedName name="_xlnm.Print_Area" localSheetId="10">'11KZO'!$A$1:$P$20</definedName>
    <definedName name="_xlnm.Print_Area" localSheetId="11">'12KEL'!$A$1:$P$20</definedName>
    <definedName name="_xlnm.Print_Area" localSheetId="12">'13KIRT'!$A$1:$P$20</definedName>
    <definedName name="_xlnm.Print_Area" localSheetId="13">'14LM'!$A$1:$P$20</definedName>
    <definedName name="_xlnm.Print_Area" localSheetId="14">'15LAN'!$A$1:$P$20</definedName>
    <definedName name="_xlnm.Print_Area" localSheetId="15">'16MAC'!$A$1:$P$20</definedName>
    <definedName name="_xlnm.Print_Area" localSheetId="16">'17MID'!$A$1:$P$20</definedName>
    <definedName name="_xlnm.Print_Area" localSheetId="17">'18MON'!$A$1:$P$20</definedName>
    <definedName name="_xlnm.Print_Area" localSheetId="18">'19MONT'!$A$1:$P$20</definedName>
    <definedName name="_xlnm.Print_Area" localSheetId="1">'1ALP'!$A$1:$P$24</definedName>
    <definedName name="_xlnm.Print_Area" localSheetId="19">'20MUS'!$A$1:$P$20</definedName>
    <definedName name="_xlnm.Print_Area" localSheetId="20">'21NC'!$A$1:$P$20</definedName>
    <definedName name="_xlnm.Print_Area" localSheetId="21">'22NW'!$A$1:$P$20</definedName>
    <definedName name="_xlnm.Print_Area" localSheetId="22">'23OAK'!$A$1:$P$20</definedName>
    <definedName name="_xlnm.Print_Area" localSheetId="23">'24STC'!$A$1:$P$20</definedName>
    <definedName name="_xlnm.Print_Area" localSheetId="24">'25SCHO'!$A$1:$P$20</definedName>
    <definedName name="_xlnm.Print_Area" localSheetId="25">'26SW'!$A$1:$P$20</definedName>
    <definedName name="_xlnm.Print_Area" localSheetId="26">'27WAS'!$A$1:$P$20</definedName>
    <definedName name="_xlnm.Print_Area" localSheetId="27">'28WAY'!$A$1:$P$20</definedName>
    <definedName name="_xlnm.Print_Area" localSheetId="28">'29WES'!$A$1:$P$20</definedName>
    <definedName name="_xlnm.Print_Area" localSheetId="2">'2BAY'!$A$1:$P$20</definedName>
    <definedName name="_xlnm.Print_Area" localSheetId="3">'3MOTT'!$A$1:$P$20</definedName>
    <definedName name="_xlnm.Print_Area" localSheetId="4">'4DEL'!$A$1:$P$20</definedName>
    <definedName name="_xlnm.Print_Area" localSheetId="5">'5GLEN'!$A$1:$P$20</definedName>
    <definedName name="_xlnm.Print_Area" localSheetId="6">'6GOG'!$A$1:$P$20</definedName>
    <definedName name="_xlnm.Print_Area" localSheetId="7">'7GR'!$A$1:$P$20</definedName>
    <definedName name="_xlnm.Print_Area" localSheetId="8">'8HF'!$A$1:$P$20</definedName>
    <definedName name="_xlnm.Print_Area" localSheetId="0">'Statetotal'!$A$1:$P$20</definedName>
  </definedNames>
  <calcPr fullCalcOnLoad="1"/>
</workbook>
</file>

<file path=xl/sharedStrings.xml><?xml version="1.0" encoding="utf-8"?>
<sst xmlns="http://schemas.openxmlformats.org/spreadsheetml/2006/main" count="1625" uniqueCount="94">
  <si>
    <t>IN-</t>
  </si>
  <si>
    <t>OUT-</t>
  </si>
  <si>
    <t>UNDUPLICATED</t>
  </si>
  <si>
    <t>DISTRICT</t>
  </si>
  <si>
    <t>TOTAL</t>
  </si>
  <si>
    <t>HEADCOUNT=====&gt;</t>
  </si>
  <si>
    <t>OCCUPA-</t>
  </si>
  <si>
    <t># OF</t>
  </si>
  <si>
    <t>DUPLICATED STUDENT HEADCOUNT</t>
  </si>
  <si>
    <t>STUDENT CONTACT HOURS</t>
  </si>
  <si>
    <t>TIONAL</t>
  </si>
  <si>
    <t>STUDENT CREDIT HOURS</t>
  </si>
  <si>
    <t>ACS</t>
  </si>
  <si>
    <t>COURSES</t>
  </si>
  <si>
    <t>SECTIONS</t>
  </si>
  <si>
    <t>CONTACT</t>
  </si>
  <si>
    <t>CODE</t>
  </si>
  <si>
    <t>DELIVERED</t>
  </si>
  <si>
    <t>HOURS</t>
  </si>
  <si>
    <t>FYES</t>
  </si>
  <si>
    <t>CHES</t>
  </si>
  <si>
    <t>1.1</t>
  </si>
  <si>
    <t>GENERAL EDUCATION</t>
  </si>
  <si>
    <t>1.2</t>
  </si>
  <si>
    <t>BUSINESS &amp; HUMAN SERVICES</t>
  </si>
  <si>
    <t>1.3</t>
  </si>
  <si>
    <t>TECHNICAL &amp; INDUSTRIAL OCCUPATIONS</t>
  </si>
  <si>
    <t>1.4</t>
  </si>
  <si>
    <t>HEALTH OCCUPATIONS</t>
  </si>
  <si>
    <t>1.5</t>
  </si>
  <si>
    <t>DEVELOPMENTAL EDUC. &amp; BASIC SKILLS</t>
  </si>
  <si>
    <t>HUMAN DEVELOPMENT</t>
  </si>
  <si>
    <t>PERSONAL INTEREST</t>
  </si>
  <si>
    <t>1.0</t>
  </si>
  <si>
    <t>STATE TOTAL</t>
  </si>
  <si>
    <t>checks</t>
  </si>
  <si>
    <t>2008-09 COURSE ENROLLMENT DATA BY INSTRUCTIONAL SUBACTIVITY</t>
  </si>
  <si>
    <t>OPERATING FUND (ACSXX69.XLS)</t>
  </si>
  <si>
    <t>OPERATING FUND (ACS0169.xls)</t>
  </si>
  <si>
    <t>Alpena Community College</t>
  </si>
  <si>
    <t>OPERATING FUND (ACS0269.xls)</t>
  </si>
  <si>
    <t>Bay de Noc Community College</t>
  </si>
  <si>
    <t>OPERATING FUND (ACS0369.xls)</t>
  </si>
  <si>
    <t>Mott Community College</t>
  </si>
  <si>
    <t>OPERATING FUND (ACS0469.xls)</t>
  </si>
  <si>
    <t>Delta College</t>
  </si>
  <si>
    <t>OPERATING FUND (ACS0569.xls)</t>
  </si>
  <si>
    <t>Glen Oaks Community College</t>
  </si>
  <si>
    <t>OPERATING FUND (ACS0669.xls)</t>
  </si>
  <si>
    <t>Gogebic Community College</t>
  </si>
  <si>
    <t>OPERATING FUND (ACS0769.xls)</t>
  </si>
  <si>
    <t>Grand Rapids Community College</t>
  </si>
  <si>
    <t>OPERATING FUND (ACS0869.xls)</t>
  </si>
  <si>
    <t>Henry Ford Community College</t>
  </si>
  <si>
    <t>OPERATING FUND (ACS1069.xls)</t>
  </si>
  <si>
    <t>Jackson Community College</t>
  </si>
  <si>
    <t>OPERATING FUND (ACS1169.xls)</t>
  </si>
  <si>
    <t>Kalamazoo Valley Community College</t>
  </si>
  <si>
    <t>OPERATING FUND (ACS1269.xls)</t>
  </si>
  <si>
    <t>Kellogg Community College</t>
  </si>
  <si>
    <t>OPERATING FUND (ACS1369.xls)</t>
  </si>
  <si>
    <t>Kirtland Community College</t>
  </si>
  <si>
    <t>OPERATING FUND (ACS1469.xls)</t>
  </si>
  <si>
    <t>Lake Michigan College</t>
  </si>
  <si>
    <t>OPERATING FUND (ACS1569.xls)</t>
  </si>
  <si>
    <t>Lansing Community College</t>
  </si>
  <si>
    <t>OPERATING FUND (ACS1669.xls)</t>
  </si>
  <si>
    <t>Macomb Community College</t>
  </si>
  <si>
    <t>OPERATING FUND (ACS1769.xls)</t>
  </si>
  <si>
    <t>Mid Michigan Community College</t>
  </si>
  <si>
    <t>OPERATING FUND (ACS1869.xls)</t>
  </si>
  <si>
    <t>Monroe</t>
  </si>
  <si>
    <t>OPERATING FUND (ACS1969.xls)</t>
  </si>
  <si>
    <t>Montcalm Community College</t>
  </si>
  <si>
    <t>OPERATING FUND (ACS2069.xls)</t>
  </si>
  <si>
    <t>Muskegon Community College</t>
  </si>
  <si>
    <t>OPERATING FUND (ACS2169.xls)</t>
  </si>
  <si>
    <t>North Central Michigan Community College</t>
  </si>
  <si>
    <t>OPERATING FUND (ACS2269.xls)</t>
  </si>
  <si>
    <t>Northwestern Michigan College</t>
  </si>
  <si>
    <t>OPERATING FUND (ACS2369.xls)</t>
  </si>
  <si>
    <t>Oakland Community College</t>
  </si>
  <si>
    <t>OPERATING FUND (ACS2469.xls)</t>
  </si>
  <si>
    <t>St. Clair County Community College</t>
  </si>
  <si>
    <t>OPERATING FUND (ACS2569.xls)</t>
  </si>
  <si>
    <t>Schoolcraft College</t>
  </si>
  <si>
    <t>OPERATING FUND (ACS2669.xls)</t>
  </si>
  <si>
    <t>Southwestern Michigan College</t>
  </si>
  <si>
    <t>OPERATING FUND (ACS2769.xls)</t>
  </si>
  <si>
    <t>Washtenaw Community College</t>
  </si>
  <si>
    <t>OPERATING FUND (ACS2869.xls)</t>
  </si>
  <si>
    <t>Wayne County Community College District</t>
  </si>
  <si>
    <t>OPERATING FUND (ACS2969.xls)</t>
  </si>
  <si>
    <t>West Shore Community College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</si>
</sst>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0.00_)"/>
    <numFmt numFmtId="170" formatCode="0.0"/>
    <numFmt numFmtId="171" formatCode="#,##0.0"/>
    <numFmt numFmtId="172" formatCode="[$-409]dddd\,\ mmmm\ dd\,\ yyyy"/>
    <numFmt numFmtId="173" formatCode="[$-409]d\-mmm\-yyyy;@"/>
  </numFmts>
  <fonts count="19">
    <font>
      <sz val="10"/>
      <name val="Courier"/>
      <family val="0"/>
    </font>
    <font>
      <sz val="9"/>
      <name val="Arial"/>
      <family val="0"/>
    </font>
    <font>
      <u val="single"/>
      <sz val="10"/>
      <color indexed="12"/>
      <name val="Courier"/>
      <family val="0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u val="single"/>
      <sz val="10"/>
      <color indexed="36"/>
      <name val="Courie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Courier"/>
      <family val="0"/>
    </font>
    <font>
      <b/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12"/>
      <name val="Arial"/>
      <family val="2"/>
    </font>
    <font>
      <b/>
      <i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4">
    <xf numFmtId="168" fontId="0" fillId="0" borderId="0" xfId="0" applyAlignment="1">
      <alignment/>
    </xf>
    <xf numFmtId="168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 applyProtection="1">
      <alignment horizontal="right"/>
      <protection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6" xfId="0" applyNumberFormat="1" applyFont="1" applyBorder="1" applyAlignment="1" applyProtection="1">
      <alignment horizontal="left"/>
      <protection/>
    </xf>
    <xf numFmtId="3" fontId="4" fillId="0" borderId="7" xfId="0" applyNumberFormat="1" applyFont="1" applyBorder="1" applyAlignment="1">
      <alignment/>
    </xf>
    <xf numFmtId="3" fontId="7" fillId="0" borderId="7" xfId="0" applyNumberFormat="1" applyFont="1" applyBorder="1" applyAlignment="1" applyProtection="1">
      <alignment/>
      <protection locked="0"/>
    </xf>
    <xf numFmtId="3" fontId="4" fillId="0" borderId="8" xfId="0" applyNumberFormat="1" applyFont="1" applyBorder="1" applyAlignment="1" applyProtection="1">
      <alignment/>
      <protection/>
    </xf>
    <xf numFmtId="168" fontId="0" fillId="0" borderId="0" xfId="0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 locked="0"/>
    </xf>
    <xf numFmtId="168" fontId="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/>
    </xf>
    <xf numFmtId="49" fontId="5" fillId="0" borderId="0" xfId="20" applyNumberFormat="1" applyFont="1" applyBorder="1" applyAlignment="1" applyProtection="1">
      <alignment horizontal="left"/>
      <protection locked="0"/>
    </xf>
    <xf numFmtId="3" fontId="6" fillId="0" borderId="0" xfId="0" applyNumberFormat="1" applyFont="1" applyAlignment="1">
      <alignment/>
    </xf>
    <xf numFmtId="168" fontId="4" fillId="0" borderId="9" xfId="0" applyFont="1" applyBorder="1" applyAlignment="1">
      <alignment horizontal="left"/>
    </xf>
    <xf numFmtId="168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 horizontal="centerContinuous"/>
      <protection/>
    </xf>
    <xf numFmtId="3" fontId="4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/>
    </xf>
    <xf numFmtId="168" fontId="4" fillId="0" borderId="12" xfId="0" applyFont="1" applyBorder="1" applyAlignment="1">
      <alignment horizontal="left"/>
    </xf>
    <xf numFmtId="168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/>
    </xf>
    <xf numFmtId="168" fontId="4" fillId="0" borderId="12" xfId="0" applyNumberFormat="1" applyFont="1" applyBorder="1" applyAlignment="1" applyProtection="1">
      <alignment horizontal="left"/>
      <protection/>
    </xf>
    <xf numFmtId="168" fontId="4" fillId="0" borderId="14" xfId="0" applyNumberFormat="1" applyFont="1" applyBorder="1" applyAlignment="1" applyProtection="1">
      <alignment horizontal="left"/>
      <protection/>
    </xf>
    <xf numFmtId="168" fontId="4" fillId="0" borderId="15" xfId="0" applyFont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3" fontId="8" fillId="0" borderId="16" xfId="0" applyNumberFormat="1" applyFont="1" applyBorder="1" applyAlignment="1" applyProtection="1">
      <alignment horizontal="right"/>
      <protection/>
    </xf>
    <xf numFmtId="168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0" fontId="4" fillId="0" borderId="0" xfId="0" applyNumberFormat="1" applyFont="1" applyAlignment="1" applyProtection="1">
      <alignment horizontal="left" vertical="center"/>
      <protection/>
    </xf>
    <xf numFmtId="170" fontId="4" fillId="0" borderId="0" xfId="0" applyNumberFormat="1" applyFont="1" applyAlignment="1" applyProtection="1" quotePrefix="1">
      <alignment horizontal="left" vertical="center"/>
      <protection/>
    </xf>
    <xf numFmtId="168" fontId="4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171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Alignment="1" applyProtection="1">
      <alignment horizontal="left" vertical="center" wrapText="1"/>
      <protection/>
    </xf>
    <xf numFmtId="3" fontId="7" fillId="2" borderId="0" xfId="0" applyNumberFormat="1" applyFont="1" applyFill="1" applyAlignment="1" applyProtection="1">
      <alignment horizontal="right" vertical="center"/>
      <protection/>
    </xf>
    <xf numFmtId="170" fontId="4" fillId="0" borderId="7" xfId="0" applyNumberFormat="1" applyFont="1" applyBorder="1" applyAlignment="1" applyProtection="1">
      <alignment horizontal="left" vertical="center"/>
      <protection/>
    </xf>
    <xf numFmtId="168" fontId="4" fillId="0" borderId="7" xfId="0" applyNumberFormat="1" applyFont="1" applyBorder="1" applyAlignment="1" applyProtection="1">
      <alignment horizontal="left" vertical="center"/>
      <protection/>
    </xf>
    <xf numFmtId="3" fontId="7" fillId="0" borderId="7" xfId="0" applyNumberFormat="1" applyFont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vertical="center"/>
      <protection/>
    </xf>
    <xf numFmtId="3" fontId="7" fillId="2" borderId="7" xfId="0" applyNumberFormat="1" applyFont="1" applyFill="1" applyBorder="1" applyAlignment="1" applyProtection="1">
      <alignment horizontal="right" vertical="center"/>
      <protection/>
    </xf>
    <xf numFmtId="3" fontId="8" fillId="0" borderId="7" xfId="0" applyNumberFormat="1" applyFont="1" applyBorder="1" applyAlignment="1" applyProtection="1">
      <alignment vertical="center"/>
      <protection/>
    </xf>
    <xf numFmtId="171" fontId="4" fillId="0" borderId="7" xfId="0" applyNumberFormat="1" applyFont="1" applyBorder="1" applyAlignment="1" applyProtection="1">
      <alignment vertical="center"/>
      <protection/>
    </xf>
    <xf numFmtId="168" fontId="4" fillId="0" borderId="0" xfId="0" applyNumberFormat="1" applyFont="1" applyAlignment="1" applyProtection="1">
      <alignment horizontal="right" vertical="center"/>
      <protection/>
    </xf>
    <xf numFmtId="171" fontId="8" fillId="0" borderId="0" xfId="0" applyNumberFormat="1" applyFont="1" applyAlignment="1" applyProtection="1">
      <alignment vertical="center"/>
      <protection/>
    </xf>
    <xf numFmtId="170" fontId="4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fill"/>
      <protection/>
    </xf>
    <xf numFmtId="168" fontId="4" fillId="0" borderId="0" xfId="0" applyNumberFormat="1" applyFont="1" applyAlignment="1" applyProtection="1">
      <alignment horizontal="fill"/>
      <protection/>
    </xf>
    <xf numFmtId="3" fontId="4" fillId="0" borderId="0" xfId="0" applyNumberFormat="1" applyFont="1" applyAlignment="1" applyProtection="1">
      <alignment horizontal="fill"/>
      <protection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68" fontId="11" fillId="0" borderId="0" xfId="0" applyFont="1" applyAlignment="1">
      <alignment/>
    </xf>
    <xf numFmtId="168" fontId="11" fillId="0" borderId="0" xfId="0" applyNumberFormat="1" applyFont="1" applyAlignment="1" applyProtection="1">
      <alignment horizontal="right"/>
      <protection/>
    </xf>
    <xf numFmtId="168" fontId="11" fillId="0" borderId="0" xfId="0" applyNumberFormat="1" applyFont="1" applyAlignment="1" applyProtection="1">
      <alignment horizontal="left"/>
      <protection/>
    </xf>
    <xf numFmtId="3" fontId="11" fillId="0" borderId="0" xfId="0" applyNumberFormat="1" applyFont="1" applyAlignment="1" applyProtection="1">
      <alignment horizontal="right"/>
      <protection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 applyProtection="1">
      <alignment horizontal="right"/>
      <protection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 locked="0"/>
    </xf>
    <xf numFmtId="3" fontId="11" fillId="0" borderId="4" xfId="0" applyNumberFormat="1" applyFont="1" applyBorder="1" applyAlignment="1" applyProtection="1">
      <alignment horizontal="left"/>
      <protection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5" xfId="0" applyNumberFormat="1" applyFont="1" applyBorder="1" applyAlignment="1" applyProtection="1">
      <alignment horizontal="right"/>
      <protection/>
    </xf>
    <xf numFmtId="3" fontId="11" fillId="0" borderId="6" xfId="0" applyNumberFormat="1" applyFont="1" applyBorder="1" applyAlignment="1" applyProtection="1">
      <alignment horizontal="left"/>
      <protection/>
    </xf>
    <xf numFmtId="3" fontId="11" fillId="0" borderId="7" xfId="0" applyNumberFormat="1" applyFont="1" applyBorder="1" applyAlignment="1">
      <alignment/>
    </xf>
    <xf numFmtId="3" fontId="12" fillId="0" borderId="7" xfId="0" applyNumberFormat="1" applyFont="1" applyBorder="1" applyAlignment="1" applyProtection="1">
      <alignment/>
      <protection locked="0"/>
    </xf>
    <xf numFmtId="3" fontId="11" fillId="0" borderId="8" xfId="0" applyNumberFormat="1" applyFont="1" applyBorder="1" applyAlignment="1" applyProtection="1">
      <alignment/>
      <protection/>
    </xf>
    <xf numFmtId="168" fontId="13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8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/>
      <protection locked="0"/>
    </xf>
    <xf numFmtId="49" fontId="14" fillId="0" borderId="0" xfId="20" applyNumberFormat="1" applyFont="1" applyBorder="1" applyAlignment="1" applyProtection="1">
      <alignment horizontal="left"/>
      <protection locked="0"/>
    </xf>
    <xf numFmtId="3" fontId="15" fillId="0" borderId="0" xfId="0" applyNumberFormat="1" applyFont="1" applyAlignment="1">
      <alignment/>
    </xf>
    <xf numFmtId="168" fontId="11" fillId="0" borderId="9" xfId="0" applyFont="1" applyBorder="1" applyAlignment="1">
      <alignment horizontal="left"/>
    </xf>
    <xf numFmtId="168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 applyProtection="1">
      <alignment horizontal="right"/>
      <protection/>
    </xf>
    <xf numFmtId="3" fontId="11" fillId="0" borderId="10" xfId="0" applyNumberFormat="1" applyFont="1" applyBorder="1" applyAlignment="1" applyProtection="1">
      <alignment horizontal="centerContinuous"/>
      <protection/>
    </xf>
    <xf numFmtId="3" fontId="11" fillId="0" borderId="1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8" fontId="11" fillId="0" borderId="12" xfId="0" applyFont="1" applyBorder="1" applyAlignment="1">
      <alignment horizontal="left"/>
    </xf>
    <xf numFmtId="168" fontId="11" fillId="0" borderId="0" xfId="0" applyFont="1" applyBorder="1" applyAlignment="1">
      <alignment/>
    </xf>
    <xf numFmtId="3" fontId="11" fillId="0" borderId="0" xfId="0" applyNumberFormat="1" applyFont="1" applyBorder="1" applyAlignment="1" applyProtection="1">
      <alignment horizontal="centerContinuous"/>
      <protection/>
    </xf>
    <xf numFmtId="3" fontId="11" fillId="0" borderId="0" xfId="0" applyNumberFormat="1" applyFont="1" applyBorder="1" applyAlignment="1">
      <alignment horizontal="centerContinuous"/>
    </xf>
    <xf numFmtId="3" fontId="11" fillId="0" borderId="13" xfId="0" applyNumberFormat="1" applyFont="1" applyBorder="1" applyAlignment="1">
      <alignment/>
    </xf>
    <xf numFmtId="168" fontId="11" fillId="0" borderId="12" xfId="0" applyNumberFormat="1" applyFont="1" applyBorder="1" applyAlignment="1" applyProtection="1">
      <alignment horizontal="left"/>
      <protection/>
    </xf>
    <xf numFmtId="168" fontId="11" fillId="0" borderId="14" xfId="0" applyNumberFormat="1" applyFont="1" applyBorder="1" applyAlignment="1" applyProtection="1">
      <alignment horizontal="left"/>
      <protection/>
    </xf>
    <xf numFmtId="168" fontId="11" fillId="0" borderId="15" xfId="0" applyFont="1" applyBorder="1" applyAlignment="1">
      <alignment/>
    </xf>
    <xf numFmtId="3" fontId="11" fillId="0" borderId="15" xfId="0" applyNumberFormat="1" applyFont="1" applyBorder="1" applyAlignment="1" applyProtection="1">
      <alignment horizontal="right"/>
      <protection/>
    </xf>
    <xf numFmtId="3" fontId="16" fillId="0" borderId="15" xfId="0" applyNumberFormat="1" applyFont="1" applyBorder="1" applyAlignment="1" applyProtection="1">
      <alignment horizontal="right"/>
      <protection/>
    </xf>
    <xf numFmtId="3" fontId="16" fillId="0" borderId="16" xfId="0" applyNumberFormat="1" applyFont="1" applyBorder="1" applyAlignment="1" applyProtection="1">
      <alignment horizontal="right"/>
      <protection/>
    </xf>
    <xf numFmtId="170" fontId="11" fillId="0" borderId="0" xfId="0" applyNumberFormat="1" applyFont="1" applyAlignment="1" applyProtection="1" quotePrefix="1">
      <alignment horizontal="left" vertical="center"/>
      <protection/>
    </xf>
    <xf numFmtId="168" fontId="11" fillId="0" borderId="0" xfId="0" applyNumberFormat="1" applyFont="1" applyAlignment="1" applyProtection="1">
      <alignment horizontal="left"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16" fillId="0" borderId="0" xfId="0" applyNumberFormat="1" applyFont="1" applyAlignment="1" applyProtection="1">
      <alignment vertical="center"/>
      <protection/>
    </xf>
    <xf numFmtId="171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>
      <alignment vertical="center"/>
    </xf>
    <xf numFmtId="168" fontId="11" fillId="0" borderId="0" xfId="0" applyFont="1" applyAlignment="1">
      <alignment vertical="center"/>
    </xf>
    <xf numFmtId="168" fontId="11" fillId="0" borderId="0" xfId="0" applyNumberFormat="1" applyFont="1" applyAlignment="1" applyProtection="1">
      <alignment vertical="center"/>
      <protection/>
    </xf>
    <xf numFmtId="168" fontId="11" fillId="0" borderId="0" xfId="0" applyNumberFormat="1" applyFont="1" applyAlignment="1" applyProtection="1">
      <alignment horizontal="left" vertical="center" wrapText="1"/>
      <protection/>
    </xf>
    <xf numFmtId="170" fontId="11" fillId="0" borderId="0" xfId="0" applyNumberFormat="1" applyFont="1" applyAlignment="1" applyProtection="1">
      <alignment horizontal="left" vertical="center"/>
      <protection/>
    </xf>
    <xf numFmtId="3" fontId="12" fillId="2" borderId="0" xfId="0" applyNumberFormat="1" applyFont="1" applyFill="1" applyAlignment="1" applyProtection="1">
      <alignment horizontal="right" vertical="center"/>
      <protection/>
    </xf>
    <xf numFmtId="170" fontId="11" fillId="0" borderId="7" xfId="0" applyNumberFormat="1" applyFont="1" applyBorder="1" applyAlignment="1" applyProtection="1">
      <alignment horizontal="left" vertical="center"/>
      <protection/>
    </xf>
    <xf numFmtId="168" fontId="11" fillId="0" borderId="7" xfId="0" applyNumberFormat="1" applyFont="1" applyBorder="1" applyAlignment="1" applyProtection="1">
      <alignment horizontal="left" vertical="center"/>
      <protection/>
    </xf>
    <xf numFmtId="3" fontId="12" fillId="0" borderId="7" xfId="0" applyNumberFormat="1" applyFont="1" applyBorder="1" applyAlignment="1" applyProtection="1">
      <alignment vertical="center"/>
      <protection/>
    </xf>
    <xf numFmtId="3" fontId="11" fillId="0" borderId="7" xfId="0" applyNumberFormat="1" applyFont="1" applyBorder="1" applyAlignment="1" applyProtection="1">
      <alignment vertical="center"/>
      <protection/>
    </xf>
    <xf numFmtId="3" fontId="12" fillId="2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 applyProtection="1">
      <alignment vertical="center"/>
      <protection/>
    </xf>
    <xf numFmtId="171" fontId="11" fillId="0" borderId="7" xfId="0" applyNumberFormat="1" applyFont="1" applyBorder="1" applyAlignment="1" applyProtection="1">
      <alignment vertical="center"/>
      <protection/>
    </xf>
    <xf numFmtId="168" fontId="11" fillId="0" borderId="0" xfId="0" applyNumberFormat="1" applyFont="1" applyAlignment="1" applyProtection="1">
      <alignment horizontal="right" vertical="center"/>
      <protection/>
    </xf>
    <xf numFmtId="171" fontId="16" fillId="0" borderId="0" xfId="0" applyNumberFormat="1" applyFont="1" applyAlignment="1" applyProtection="1">
      <alignment vertical="center"/>
      <protection/>
    </xf>
    <xf numFmtId="170" fontId="11" fillId="0" borderId="0" xfId="0" applyNumberFormat="1" applyFont="1" applyAlignment="1" applyProtection="1">
      <alignment horizontal="center"/>
      <protection/>
    </xf>
    <xf numFmtId="170" fontId="11" fillId="0" borderId="0" xfId="0" applyNumberFormat="1" applyFont="1" applyAlignment="1" applyProtection="1">
      <alignment horizontal="fill"/>
      <protection/>
    </xf>
    <xf numFmtId="168" fontId="11" fillId="0" borderId="0" xfId="0" applyNumberFormat="1" applyFont="1" applyAlignment="1" applyProtection="1">
      <alignment horizontal="fill"/>
      <protection/>
    </xf>
    <xf numFmtId="3" fontId="11" fillId="0" borderId="0" xfId="0" applyNumberFormat="1" applyFont="1" applyAlignment="1" applyProtection="1">
      <alignment horizontal="fill"/>
      <protection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right"/>
      <protection locked="0"/>
    </xf>
    <xf numFmtId="168" fontId="3" fillId="0" borderId="0" xfId="0" applyFont="1" applyAlignment="1">
      <alignment/>
    </xf>
    <xf numFmtId="49" fontId="17" fillId="0" borderId="0" xfId="20" applyNumberFormat="1" applyFont="1" applyBorder="1" applyAlignment="1" applyProtection="1">
      <alignment horizontal="left"/>
      <protection locked="0"/>
    </xf>
    <xf numFmtId="3" fontId="18" fillId="0" borderId="0" xfId="0" applyNumberFormat="1" applyFont="1" applyAlignment="1">
      <alignment/>
    </xf>
    <xf numFmtId="168" fontId="11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 locked="0"/>
    </xf>
    <xf numFmtId="3" fontId="11" fillId="0" borderId="15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173" fontId="3" fillId="0" borderId="0" xfId="0" applyNumberFormat="1" applyFont="1" applyBorder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3" fontId="4" fillId="0" borderId="1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A5" sqref="A5:B5"/>
    </sheetView>
  </sheetViews>
  <sheetFormatPr defaultColWidth="12.50390625" defaultRowHeight="11.25" customHeight="1"/>
  <cols>
    <col min="1" max="1" width="4.625" style="79" customWidth="1"/>
    <col min="2" max="2" width="17.375" style="79" customWidth="1"/>
    <col min="3" max="4" width="8.625" style="77" customWidth="1"/>
    <col min="5" max="7" width="9.375" style="77" customWidth="1"/>
    <col min="8" max="14" width="8.625" style="77" customWidth="1"/>
    <col min="15" max="16" width="7.625" style="77" customWidth="1"/>
    <col min="17" max="19" width="6.625" style="77" customWidth="1"/>
    <col min="20" max="16384" width="12.50390625" style="79" customWidth="1"/>
  </cols>
  <sheetData>
    <row r="1" spans="1:16" ht="11.25" customHeight="1">
      <c r="A1" s="3" t="s">
        <v>36</v>
      </c>
      <c r="P1" s="80"/>
    </row>
    <row r="2" spans="1:16" ht="11.25" customHeight="1">
      <c r="A2" s="3" t="s">
        <v>37</v>
      </c>
      <c r="B2" s="81"/>
      <c r="P2" s="80"/>
    </row>
    <row r="3" ht="11.25" customHeight="1">
      <c r="S3" s="82"/>
    </row>
    <row r="4" spans="1:19" ht="11.25" customHeight="1">
      <c r="A4" s="157" t="s">
        <v>34</v>
      </c>
      <c r="B4" s="157"/>
      <c r="C4" s="158"/>
      <c r="D4" s="158"/>
      <c r="E4" s="158"/>
      <c r="G4" s="83"/>
      <c r="H4" s="84"/>
      <c r="I4" s="85" t="s">
        <v>0</v>
      </c>
      <c r="J4" s="85" t="s">
        <v>1</v>
      </c>
      <c r="K4" s="86"/>
      <c r="N4" s="87"/>
      <c r="S4" s="79"/>
    </row>
    <row r="5" spans="1:19" ht="11.25" customHeight="1">
      <c r="A5" s="159"/>
      <c r="B5" s="159"/>
      <c r="C5" s="155"/>
      <c r="D5" s="155"/>
      <c r="E5" s="155"/>
      <c r="G5" s="89" t="s">
        <v>2</v>
      </c>
      <c r="H5" s="90"/>
      <c r="I5" s="91" t="s">
        <v>3</v>
      </c>
      <c r="J5" s="91" t="s">
        <v>3</v>
      </c>
      <c r="K5" s="92" t="s">
        <v>4</v>
      </c>
      <c r="M5" s="87"/>
      <c r="S5" s="79"/>
    </row>
    <row r="6" spans="1:19" ht="11.25" customHeight="1">
      <c r="A6" s="154"/>
      <c r="B6" s="154"/>
      <c r="C6" s="155"/>
      <c r="D6" s="155"/>
      <c r="E6" s="155"/>
      <c r="G6" s="93" t="s">
        <v>5</v>
      </c>
      <c r="H6" s="94"/>
      <c r="I6" s="95">
        <f>SUM(1ALP!I6,2BAY!I6,3MOTT!I6,4DEL!I6,5GLEN!I6,6GOG!I6,7GR!I6,8HF!I6,'10JAC'!I6,'11KZO'!I6,'12KEL'!I6,'13KIRT'!I6,'14LM'!I6,'15LAN'!I6,'16MAC'!I6,'17MID'!I6,'18MON'!I6,'19MONT'!I6,'20MUS'!I6,'21NC'!I6,'22NW'!I6,'23OAK'!I6,'24STC'!I6,'25SCHO'!I6,'26SW'!I6,'27WAS'!I6,'28WAY'!I6,'29WES'!I6)</f>
        <v>320185</v>
      </c>
      <c r="J6" s="95">
        <f>SUM(1ALP!J6,2BAY!J6,3MOTT!J6,4DEL!J6,5GLEN!J6,6GOG!J6,7GR!J6,8HF!J6,'10JAC'!J6,'11KZO'!J6,'12KEL'!J6,'13KIRT'!J6,'14LM'!J6,'15LAN'!J6,'16MAC'!J6,'17MID'!J6,'18MON'!J6,'19MONT'!J6,'20MUS'!J6,'21NC'!J6,'22NW'!J6,'23OAK'!J6,'24STC'!J6,'25SCHO'!J6,'26SW'!J6,'27WAS'!J6,'28WAY'!J6,'29WES'!J6)</f>
        <v>142400</v>
      </c>
      <c r="K6" s="96">
        <f>SUM(I6:J6)</f>
        <v>462585</v>
      </c>
      <c r="R6" s="79"/>
      <c r="S6" s="79"/>
    </row>
    <row r="7" spans="1:19" ht="11.25" customHeight="1">
      <c r="A7" s="81"/>
      <c r="B7" s="97"/>
      <c r="C7" s="88"/>
      <c r="D7" s="100"/>
      <c r="E7" s="100"/>
      <c r="G7" s="101"/>
      <c r="H7" s="90"/>
      <c r="I7" s="102"/>
      <c r="J7" s="102"/>
      <c r="K7" s="75"/>
      <c r="R7" s="79"/>
      <c r="S7" s="79"/>
    </row>
    <row r="8" spans="3:19" ht="11.25" customHeight="1">
      <c r="C8" s="103"/>
      <c r="D8" s="90"/>
      <c r="K8" s="104"/>
      <c r="P8" s="79"/>
      <c r="Q8" s="79"/>
      <c r="R8" s="79"/>
      <c r="S8" s="79"/>
    </row>
    <row r="9" spans="1:19" ht="11.25" customHeight="1">
      <c r="A9" s="105"/>
      <c r="B9" s="106"/>
      <c r="C9" s="107"/>
      <c r="D9" s="107"/>
      <c r="E9" s="107"/>
      <c r="F9" s="107"/>
      <c r="G9" s="107"/>
      <c r="H9" s="107"/>
      <c r="I9" s="107"/>
      <c r="J9" s="107"/>
      <c r="K9" s="108" t="s">
        <v>6</v>
      </c>
      <c r="L9" s="109"/>
      <c r="M9" s="110"/>
      <c r="N9" s="110"/>
      <c r="O9" s="107"/>
      <c r="P9" s="111"/>
      <c r="Q9" s="79"/>
      <c r="R9" s="79"/>
      <c r="S9" s="79"/>
    </row>
    <row r="10" spans="1:19" ht="11.25" customHeight="1">
      <c r="A10" s="112"/>
      <c r="B10" s="113"/>
      <c r="C10" s="91" t="s">
        <v>7</v>
      </c>
      <c r="D10" s="91" t="s">
        <v>7</v>
      </c>
      <c r="E10" s="156" t="s">
        <v>8</v>
      </c>
      <c r="F10" s="156"/>
      <c r="G10" s="156"/>
      <c r="H10" s="114" t="s">
        <v>9</v>
      </c>
      <c r="I10" s="115"/>
      <c r="J10" s="115"/>
      <c r="K10" s="91" t="s">
        <v>10</v>
      </c>
      <c r="L10" s="156" t="s">
        <v>11</v>
      </c>
      <c r="M10" s="156"/>
      <c r="N10" s="156"/>
      <c r="O10" s="90"/>
      <c r="P10" s="116"/>
      <c r="Q10" s="79"/>
      <c r="R10" s="79"/>
      <c r="S10" s="79"/>
    </row>
    <row r="11" spans="1:23" ht="11.25" customHeight="1">
      <c r="A11" s="117" t="s">
        <v>12</v>
      </c>
      <c r="B11" s="113"/>
      <c r="C11" s="91" t="s">
        <v>13</v>
      </c>
      <c r="D11" s="91" t="s">
        <v>14</v>
      </c>
      <c r="E11" s="91" t="s">
        <v>0</v>
      </c>
      <c r="F11" s="91" t="s">
        <v>1</v>
      </c>
      <c r="G11" s="90"/>
      <c r="H11" s="91" t="s">
        <v>0</v>
      </c>
      <c r="I11" s="91" t="s">
        <v>1</v>
      </c>
      <c r="J11" s="90"/>
      <c r="K11" s="91" t="s">
        <v>15</v>
      </c>
      <c r="L11" s="91" t="s">
        <v>0</v>
      </c>
      <c r="M11" s="91" t="s">
        <v>1</v>
      </c>
      <c r="N11" s="90"/>
      <c r="O11" s="90"/>
      <c r="P11" s="116"/>
      <c r="Q11" s="79"/>
      <c r="R11" s="79"/>
      <c r="S11" s="79"/>
      <c r="V11" s="80"/>
      <c r="W11" s="80"/>
    </row>
    <row r="12" spans="1:23" ht="11.25" customHeight="1">
      <c r="A12" s="118" t="s">
        <v>16</v>
      </c>
      <c r="B12" s="119"/>
      <c r="C12" s="120" t="s">
        <v>17</v>
      </c>
      <c r="D12" s="120" t="s">
        <v>17</v>
      </c>
      <c r="E12" s="120" t="s">
        <v>3</v>
      </c>
      <c r="F12" s="120" t="s">
        <v>3</v>
      </c>
      <c r="G12" s="120" t="s">
        <v>4</v>
      </c>
      <c r="H12" s="120" t="s">
        <v>3</v>
      </c>
      <c r="I12" s="120" t="s">
        <v>3</v>
      </c>
      <c r="J12" s="120" t="s">
        <v>4</v>
      </c>
      <c r="K12" s="120" t="s">
        <v>18</v>
      </c>
      <c r="L12" s="120" t="s">
        <v>3</v>
      </c>
      <c r="M12" s="120" t="s">
        <v>3</v>
      </c>
      <c r="N12" s="121" t="s">
        <v>4</v>
      </c>
      <c r="O12" s="121" t="s">
        <v>19</v>
      </c>
      <c r="P12" s="122" t="s">
        <v>20</v>
      </c>
      <c r="Q12" s="79"/>
      <c r="R12" s="79"/>
      <c r="S12" s="79"/>
      <c r="V12" s="80"/>
      <c r="W12" s="80"/>
    </row>
    <row r="13" spans="1:23" s="130" customFormat="1" ht="27.75" customHeight="1">
      <c r="A13" s="123" t="s">
        <v>21</v>
      </c>
      <c r="B13" s="124" t="s">
        <v>22</v>
      </c>
      <c r="C13" s="125">
        <f>SUM(1ALP!C13,2BAY!C13,3MOTT!C13,4DEL!C13,5GLEN!C13,6GOG!C13,7GR!C13,8HF!C13,'10JAC'!C13,'11KZO'!C13,'12KEL'!C13,'13KIRT'!C13,'14LM'!C13,'15LAN'!C13,'16MAC'!C13,'17MID'!C13,'18MON'!C13,'19MONT'!C13,'20MUS'!C13,'21NC'!C13,'22NW'!C13,'23OAK'!C13,'24STC'!C13,'25SCHO'!C13,'26SW'!C13,'27WAS'!C13,'28WAY'!C13,'29WES'!C13)</f>
        <v>6307</v>
      </c>
      <c r="D13" s="125">
        <f>SUM(1ALP!D13,2BAY!D13,3MOTT!D13,4DEL!D13,5GLEN!D13,6GOG!D13,7GR!D13,8HF!D13,'10JAC'!D13,'11KZO'!D13,'12KEL'!D13,'13KIRT'!D13,'14LM'!D13,'15LAN'!D13,'16MAC'!D13,'17MID'!D13,'18MON'!D13,'19MONT'!D13,'20MUS'!D13,'21NC'!D13,'22NW'!D13,'23OAK'!D13,'24STC'!D13,'25SCHO'!D13,'26SW'!D13,'27WAS'!D13,'28WAY'!D13,'29WES'!D13)</f>
        <v>40253</v>
      </c>
      <c r="E13" s="125">
        <f>SUM(1ALP!E13,2BAY!E13,3MOTT!E13,4DEL!E13,5GLEN!E13,6GOG!E13,7GR!E13,8HF!E13,'10JAC'!E13,'11KZO'!E13,'12KEL'!E13,'13KIRT'!E13,'14LM'!E13,'15LAN'!E13,'16MAC'!E13,'17MID'!E13,'18MON'!E13,'19MONT'!E13,'20MUS'!E13,'21NC'!E13,'22NW'!E13,'23OAK'!E13,'24STC'!E13,'25SCHO'!E13,'26SW'!E13,'27WAS'!E13,'28WAY'!E13,'29WES'!E13)</f>
        <v>638010</v>
      </c>
      <c r="F13" s="125">
        <f>SUM(1ALP!F13,2BAY!F13,3MOTT!F13,4DEL!F13,5GLEN!F13,6GOG!F13,7GR!F13,8HF!F13,'10JAC'!F13,'11KZO'!F13,'12KEL'!F13,'13KIRT'!F13,'14LM'!F13,'15LAN'!F13,'16MAC'!F13,'17MID'!F13,'18MON'!F13,'19MONT'!F13,'20MUS'!F13,'21NC'!F13,'22NW'!F13,'23OAK'!F13,'24STC'!F13,'25SCHO'!F13,'26SW'!F13,'27WAS'!F13,'28WAY'!F13,'29WES'!F13)</f>
        <v>236478</v>
      </c>
      <c r="G13" s="126">
        <f aca="true" t="shared" si="0" ref="G13:G19">SUM(E13:F13)</f>
        <v>874488</v>
      </c>
      <c r="H13" s="125">
        <f>SUM(1ALP!H13,2BAY!H13,3MOTT!H13,4DEL!H13,5GLEN!H13,6GOG!H13,7GR!H13,8HF!H13,'10JAC'!H13,'11KZO'!H13,'12KEL'!H13,'13KIRT'!H13,'14LM'!H13,'15LAN'!H13,'16MAC'!H13,'17MID'!H13,'18MON'!H13,'19MONT'!H13,'20MUS'!H13,'21NC'!H13,'22NW'!H13,'23OAK'!H13,'24STC'!H13,'25SCHO'!H13,'26SW'!H13,'27WAS'!H13,'28WAY'!H13,'29WES'!H13)</f>
        <v>36050662</v>
      </c>
      <c r="I13" s="125">
        <f>SUM(1ALP!I13,2BAY!I13,3MOTT!I13,4DEL!I13,5GLEN!I13,6GOG!I13,7GR!I13,8HF!I13,'10JAC'!I13,'11KZO'!I13,'12KEL'!I13,'13KIRT'!I13,'14LM'!I13,'15LAN'!I13,'16MAC'!I13,'17MID'!I13,'18MON'!I13,'19MONT'!I13,'20MUS'!I13,'21NC'!I13,'22NW'!I13,'23OAK'!I13,'24STC'!I13,'25SCHO'!I13,'26SW'!I13,'27WAS'!I13,'28WAY'!I13,'29WES'!I13)</f>
        <v>13084535</v>
      </c>
      <c r="J13" s="126">
        <f aca="true" t="shared" si="1" ref="J13:J19">SUM(H13:I13)</f>
        <v>49135197</v>
      </c>
      <c r="K13" s="125">
        <f>SUM(1ALP!K13,2BAY!K13,3MOTT!K13,4DEL!K13,5GLEN!K13,6GOG!K13,7GR!K13,8HF!K13,'10JAC'!K13,'11KZO'!K13,'12KEL'!K13,'13KIRT'!K13,'14LM'!K13,'15LAN'!K13,'16MAC'!K13,'17MID'!K13,'18MON'!K13,'19MONT'!K13,'20MUS'!K13,'21NC'!K13,'22NW'!K13,'23OAK'!K13,'24STC'!K13,'25SCHO'!K13,'26SW'!K13,'27WAS'!K13,'28WAY'!K13,'29WES'!K13)</f>
        <v>3742929</v>
      </c>
      <c r="L13" s="125">
        <f>SUM(1ALP!L13,2BAY!L13,3MOTT!L13,4DEL!L13,5GLEN!L13,6GOG!L13,7GR!L13,8HF!L13,'10JAC'!L13,'11KZO'!L13,'12KEL'!L13,'13KIRT'!L13,'14LM'!L13,'15LAN'!L13,'16MAC'!L13,'17MID'!L13,'18MON'!L13,'19MONT'!L13,'20MUS'!L13,'21NC'!L13,'22NW'!L13,'23OAK'!L13,'24STC'!L13,'25SCHO'!L13,'26SW'!L13,'27WAS'!L13,'28WAY'!L13,'29WES'!L13)</f>
        <v>1969392</v>
      </c>
      <c r="M13" s="125">
        <f>SUM(1ALP!M13,2BAY!M13,3MOTT!M13,4DEL!M13,5GLEN!M13,6GOG!M13,7GR!M13,8HF!M13,'10JAC'!M13,'11KZO'!M13,'12KEL'!M13,'13KIRT'!M13,'14LM'!M13,'15LAN'!M13,'16MAC'!M13,'17MID'!M13,'18MON'!M13,'19MONT'!M13,'20MUS'!M13,'21NC'!M13,'22NW'!M13,'23OAK'!M13,'24STC'!M13,'25SCHO'!M13,'26SW'!M13,'27WAS'!M13,'28WAY'!M13,'29WES'!M13)</f>
        <v>731865</v>
      </c>
      <c r="N13" s="127">
        <f aca="true" t="shared" si="2" ref="N13:N19">SUM(L13:M13)</f>
        <v>2701257</v>
      </c>
      <c r="O13" s="128">
        <f aca="true" t="shared" si="3" ref="O13:O19">ROUND(N13/31,1)</f>
        <v>87137.3</v>
      </c>
      <c r="P13" s="128">
        <f aca="true" t="shared" si="4" ref="P13:P19">ROUND(J13/496,1)</f>
        <v>99062.9</v>
      </c>
      <c r="Q13" s="129"/>
      <c r="R13" s="129"/>
      <c r="S13" s="129"/>
      <c r="V13" s="131"/>
      <c r="W13" s="131"/>
    </row>
    <row r="14" spans="1:23" s="130" customFormat="1" ht="27.75" customHeight="1">
      <c r="A14" s="123" t="s">
        <v>23</v>
      </c>
      <c r="B14" s="132" t="s">
        <v>24</v>
      </c>
      <c r="C14" s="125">
        <f>SUM(1ALP!C14,2BAY!C14,3MOTT!C14,4DEL!C14,5GLEN!C14,6GOG!C14,7GR!C14,8HF!C14,'10JAC'!C14,'11KZO'!C14,'12KEL'!C14,'13KIRT'!C14,'14LM'!C14,'15LAN'!C14,'16MAC'!C14,'17MID'!C14,'18MON'!C14,'19MONT'!C14,'20MUS'!C14,'21NC'!C14,'22NW'!C14,'23OAK'!C14,'24STC'!C14,'25SCHO'!C14,'26SW'!C14,'27WAS'!C14,'28WAY'!C14,'29WES'!C14)</f>
        <v>6618</v>
      </c>
      <c r="D14" s="125">
        <f>SUM(1ALP!D14,2BAY!D14,3MOTT!D14,4DEL!D14,5GLEN!D14,6GOG!D14,7GR!D14,8HF!D14,'10JAC'!D14,'11KZO'!D14,'12KEL'!D14,'13KIRT'!D14,'14LM'!D14,'15LAN'!D14,'16MAC'!D14,'17MID'!D14,'18MON'!D14,'19MONT'!D14,'20MUS'!D14,'21NC'!D14,'22NW'!D14,'23OAK'!D14,'24STC'!D14,'25SCHO'!D14,'26SW'!D14,'27WAS'!D14,'28WAY'!D14,'29WES'!D14)</f>
        <v>21876</v>
      </c>
      <c r="E14" s="125">
        <f>SUM(1ALP!E14,2BAY!E14,3MOTT!E14,4DEL!E14,5GLEN!E14,6GOG!E14,7GR!E14,8HF!E14,'10JAC'!E14,'11KZO'!E14,'12KEL'!E14,'13KIRT'!E14,'14LM'!E14,'15LAN'!E14,'16MAC'!E14,'17MID'!E14,'18MON'!E14,'19MONT'!E14,'20MUS'!E14,'21NC'!E14,'22NW'!E14,'23OAK'!E14,'24STC'!E14,'25SCHO'!E14,'26SW'!E14,'27WAS'!E14,'28WAY'!E14,'29WES'!E14)</f>
        <v>249992</v>
      </c>
      <c r="F14" s="125">
        <f>SUM(1ALP!F14,2BAY!F14,3MOTT!F14,4DEL!F14,5GLEN!F14,6GOG!F14,7GR!F14,8HF!F14,'10JAC'!F14,'11KZO'!F14,'12KEL'!F14,'13KIRT'!F14,'14LM'!F14,'15LAN'!F14,'16MAC'!F14,'17MID'!F14,'18MON'!F14,'19MONT'!F14,'20MUS'!F14,'21NC'!F14,'22NW'!F14,'23OAK'!F14,'24STC'!F14,'25SCHO'!F14,'26SW'!F14,'27WAS'!F14,'28WAY'!F14,'29WES'!F14)</f>
        <v>116290</v>
      </c>
      <c r="G14" s="126">
        <f t="shared" si="0"/>
        <v>366282</v>
      </c>
      <c r="H14" s="125">
        <f>SUM(1ALP!H14,2BAY!H14,3MOTT!H14,4DEL!H14,5GLEN!H14,6GOG!H14,7GR!H14,8HF!H14,'10JAC'!H14,'11KZO'!H14,'12KEL'!H14,'13KIRT'!H14,'14LM'!H14,'15LAN'!H14,'16MAC'!H14,'17MID'!H14,'18MON'!H14,'19MONT'!H14,'20MUS'!H14,'21NC'!H14,'22NW'!H14,'23OAK'!H14,'24STC'!H14,'25SCHO'!H14,'26SW'!H14,'27WAS'!H14,'28WAY'!H14,'29WES'!H14)</f>
        <v>12950458</v>
      </c>
      <c r="I14" s="125">
        <f>SUM(1ALP!I14,2BAY!I14,3MOTT!I14,4DEL!I14,5GLEN!I14,6GOG!I14,7GR!I14,8HF!I14,'10JAC'!I14,'11KZO'!I14,'12KEL'!I14,'13KIRT'!I14,'14LM'!I14,'15LAN'!I14,'16MAC'!I14,'17MID'!I14,'18MON'!I14,'19MONT'!I14,'20MUS'!I14,'21NC'!I14,'22NW'!I14,'23OAK'!I14,'24STC'!I14,'25SCHO'!I14,'26SW'!I14,'27WAS'!I14,'28WAY'!I14,'29WES'!I14)</f>
        <v>5423274</v>
      </c>
      <c r="J14" s="126">
        <f t="shared" si="1"/>
        <v>18373732</v>
      </c>
      <c r="K14" s="125">
        <f>SUM(1ALP!K14,2BAY!K14,3MOTT!K14,4DEL!K14,5GLEN!K14,6GOG!K14,7GR!K14,8HF!K14,'10JAC'!K14,'11KZO'!K14,'12KEL'!K14,'13KIRT'!K14,'14LM'!K14,'15LAN'!K14,'16MAC'!K14,'17MID'!K14,'18MON'!K14,'19MONT'!K14,'20MUS'!K14,'21NC'!K14,'22NW'!K14,'23OAK'!K14,'24STC'!K14,'25SCHO'!K14,'26SW'!K14,'27WAS'!K14,'28WAY'!K14,'29WES'!K14)</f>
        <v>17936003</v>
      </c>
      <c r="L14" s="125">
        <f>SUM(1ALP!L14,2BAY!L14,3MOTT!L14,4DEL!L14,5GLEN!L14,6GOG!L14,7GR!L14,8HF!L14,'10JAC'!L14,'11KZO'!L14,'12KEL'!L14,'13KIRT'!L14,'14LM'!L14,'15LAN'!L14,'16MAC'!L14,'17MID'!L14,'18MON'!L14,'19MONT'!L14,'20MUS'!L14,'21NC'!L14,'22NW'!L14,'23OAK'!L14,'24STC'!L14,'25SCHO'!L14,'26SW'!L14,'27WAS'!L14,'28WAY'!L14,'29WES'!L14)</f>
        <v>719331</v>
      </c>
      <c r="M14" s="125">
        <f>SUM(1ALP!M14,2BAY!M14,3MOTT!M14,4DEL!M14,5GLEN!M14,6GOG!M14,7GR!M14,8HF!M14,'10JAC'!M14,'11KZO'!M14,'12KEL'!M14,'13KIRT'!M14,'14LM'!M14,'15LAN'!M14,'16MAC'!M14,'17MID'!M14,'18MON'!M14,'19MONT'!M14,'20MUS'!M14,'21NC'!M14,'22NW'!M14,'23OAK'!M14,'24STC'!M14,'25SCHO'!M14,'26SW'!M14,'27WAS'!M14,'28WAY'!M14,'29WES'!M14)</f>
        <v>293836</v>
      </c>
      <c r="N14" s="127">
        <f t="shared" si="2"/>
        <v>1013167</v>
      </c>
      <c r="O14" s="128">
        <f t="shared" si="3"/>
        <v>32682.8</v>
      </c>
      <c r="P14" s="128">
        <f t="shared" si="4"/>
        <v>37043.8</v>
      </c>
      <c r="Q14" s="129"/>
      <c r="R14" s="129"/>
      <c r="S14" s="129"/>
      <c r="V14" s="131"/>
      <c r="W14" s="131"/>
    </row>
    <row r="15" spans="1:23" s="130" customFormat="1" ht="27.75" customHeight="1">
      <c r="A15" s="123" t="s">
        <v>25</v>
      </c>
      <c r="B15" s="132" t="s">
        <v>26</v>
      </c>
      <c r="C15" s="125">
        <f>SUM(1ALP!C15,2BAY!C15,3MOTT!C15,4DEL!C15,5GLEN!C15,6GOG!C15,7GR!C15,8HF!C15,'10JAC'!C15,'11KZO'!C15,'12KEL'!C15,'13KIRT'!C15,'14LM'!C15,'15LAN'!C15,'16MAC'!C15,'17MID'!C15,'18MON'!C15,'19MONT'!C15,'20MUS'!C15,'21NC'!C15,'22NW'!C15,'23OAK'!C15,'24STC'!C15,'25SCHO'!C15,'26SW'!C15,'27WAS'!C15,'28WAY'!C15,'29WES'!C15)</f>
        <v>4599</v>
      </c>
      <c r="D15" s="125">
        <f>SUM(1ALP!D15,2BAY!D15,3MOTT!D15,4DEL!D15,5GLEN!D15,6GOG!D15,7GR!D15,8HF!D15,'10JAC'!D15,'11KZO'!D15,'12KEL'!D15,'13KIRT'!D15,'14LM'!D15,'15LAN'!D15,'16MAC'!D15,'17MID'!D15,'18MON'!D15,'19MONT'!D15,'20MUS'!D15,'21NC'!D15,'22NW'!D15,'23OAK'!D15,'24STC'!D15,'25SCHO'!D15,'26SW'!D15,'27WAS'!D15,'28WAY'!D15,'29WES'!D15)</f>
        <v>9774</v>
      </c>
      <c r="E15" s="125">
        <f>SUM(1ALP!E15,2BAY!E15,3MOTT!E15,4DEL!E15,5GLEN!E15,6GOG!E15,7GR!E15,8HF!E15,'10JAC'!E15,'11KZO'!E15,'12KEL'!E15,'13KIRT'!E15,'14LM'!E15,'15LAN'!E15,'16MAC'!E15,'17MID'!E15,'18MON'!E15,'19MONT'!E15,'20MUS'!E15,'21NC'!E15,'22NW'!E15,'23OAK'!E15,'24STC'!E15,'25SCHO'!E15,'26SW'!E15,'27WAS'!E15,'28WAY'!E15,'29WES'!E15)</f>
        <v>58755</v>
      </c>
      <c r="F15" s="125">
        <f>SUM(1ALP!F15,2BAY!F15,3MOTT!F15,4DEL!F15,5GLEN!F15,6GOG!F15,7GR!F15,8HF!F15,'10JAC'!F15,'11KZO'!F15,'12KEL'!F15,'13KIRT'!F15,'14LM'!F15,'15LAN'!F15,'16MAC'!F15,'17MID'!F15,'18MON'!F15,'19MONT'!F15,'20MUS'!F15,'21NC'!F15,'22NW'!F15,'23OAK'!F15,'24STC'!F15,'25SCHO'!F15,'26SW'!F15,'27WAS'!F15,'28WAY'!F15,'29WES'!F15)</f>
        <v>41413</v>
      </c>
      <c r="G15" s="126">
        <f t="shared" si="0"/>
        <v>100168</v>
      </c>
      <c r="H15" s="125">
        <f>SUM(1ALP!H15,2BAY!H15,3MOTT!H15,4DEL!H15,5GLEN!H15,6GOG!H15,7GR!H15,8HF!H15,'10JAC'!H15,'11KZO'!H15,'12KEL'!H15,'13KIRT'!H15,'14LM'!H15,'15LAN'!H15,'16MAC'!H15,'17MID'!H15,'18MON'!H15,'19MONT'!H15,'20MUS'!H15,'21NC'!H15,'22NW'!H15,'23OAK'!H15,'24STC'!H15,'25SCHO'!H15,'26SW'!H15,'27WAS'!H15,'28WAY'!H15,'29WES'!H15)</f>
        <v>3538619</v>
      </c>
      <c r="I15" s="125">
        <f>SUM(1ALP!I15,2BAY!I15,3MOTT!I15,4DEL!I15,5GLEN!I15,6GOG!I15,7GR!I15,8HF!I15,'10JAC'!I15,'11KZO'!I15,'12KEL'!I15,'13KIRT'!I15,'14LM'!I15,'15LAN'!I15,'16MAC'!I15,'17MID'!I15,'18MON'!I15,'19MONT'!I15,'20MUS'!I15,'21NC'!I15,'22NW'!I15,'23OAK'!I15,'24STC'!I15,'25SCHO'!I15,'26SW'!I15,'27WAS'!I15,'28WAY'!I15,'29WES'!I15)</f>
        <v>2097799</v>
      </c>
      <c r="J15" s="126">
        <f t="shared" si="1"/>
        <v>5636418</v>
      </c>
      <c r="K15" s="125">
        <f>SUM(1ALP!K15,2BAY!K15,3MOTT!K15,4DEL!K15,5GLEN!K15,6GOG!K15,7GR!K15,8HF!K15,'10JAC'!K15,'11KZO'!K15,'12KEL'!K15,'13KIRT'!K15,'14LM'!K15,'15LAN'!K15,'16MAC'!K15,'17MID'!K15,'18MON'!K15,'19MONT'!K15,'20MUS'!K15,'21NC'!K15,'22NW'!K15,'23OAK'!K15,'24STC'!K15,'25SCHO'!K15,'26SW'!K15,'27WAS'!K15,'28WAY'!K15,'29WES'!K15)</f>
        <v>5600350</v>
      </c>
      <c r="L15" s="125">
        <f>SUM(1ALP!L15,2BAY!L15,3MOTT!L15,4DEL!L15,5GLEN!L15,6GOG!L15,7GR!L15,8HF!L15,'10JAC'!L15,'11KZO'!L15,'12KEL'!L15,'13KIRT'!L15,'14LM'!L15,'15LAN'!L15,'16MAC'!L15,'17MID'!L15,'18MON'!L15,'19MONT'!L15,'20MUS'!L15,'21NC'!L15,'22NW'!L15,'23OAK'!L15,'24STC'!L15,'25SCHO'!L15,'26SW'!L15,'27WAS'!L15,'28WAY'!L15,'29WES'!L15)</f>
        <v>150455</v>
      </c>
      <c r="M15" s="125">
        <f>SUM(1ALP!M15,2BAY!M15,3MOTT!M15,4DEL!M15,5GLEN!M15,6GOG!M15,7GR!M15,8HF!M15,'10JAC'!M15,'11KZO'!M15,'12KEL'!M15,'13KIRT'!M15,'14LM'!M15,'15LAN'!M15,'16MAC'!M15,'17MID'!M15,'18MON'!M15,'19MONT'!M15,'20MUS'!M15,'21NC'!M15,'22NW'!M15,'23OAK'!M15,'24STC'!M15,'25SCHO'!M15,'26SW'!M15,'27WAS'!M15,'28WAY'!M15,'29WES'!M15)</f>
        <v>91145</v>
      </c>
      <c r="N15" s="127">
        <f t="shared" si="2"/>
        <v>241600</v>
      </c>
      <c r="O15" s="128">
        <f t="shared" si="3"/>
        <v>7793.5</v>
      </c>
      <c r="P15" s="128">
        <f t="shared" si="4"/>
        <v>11363.7</v>
      </c>
      <c r="Q15" s="129"/>
      <c r="R15" s="129"/>
      <c r="S15" s="129"/>
      <c r="V15" s="131"/>
      <c r="W15" s="131"/>
    </row>
    <row r="16" spans="1:23" s="130" customFormat="1" ht="27.75" customHeight="1">
      <c r="A16" s="123" t="s">
        <v>27</v>
      </c>
      <c r="B16" s="124" t="s">
        <v>28</v>
      </c>
      <c r="C16" s="125">
        <f>SUM(1ALP!C16,2BAY!C16,3MOTT!C16,4DEL!C16,5GLEN!C16,6GOG!C16,7GR!C16,8HF!C16,'10JAC'!C16,'11KZO'!C16,'12KEL'!C16,'13KIRT'!C16,'14LM'!C16,'15LAN'!C16,'16MAC'!C16,'17MID'!C16,'18MON'!C16,'19MONT'!C16,'20MUS'!C16,'21NC'!C16,'22NW'!C16,'23OAK'!C16,'24STC'!C16,'25SCHO'!C16,'26SW'!C16,'27WAS'!C16,'28WAY'!C16,'29WES'!C16)</f>
        <v>2690</v>
      </c>
      <c r="D16" s="125">
        <f>SUM(1ALP!D16,2BAY!D16,3MOTT!D16,4DEL!D16,5GLEN!D16,6GOG!D16,7GR!D16,8HF!D16,'10JAC'!D16,'11KZO'!D16,'12KEL'!D16,'13KIRT'!D16,'14LM'!D16,'15LAN'!D16,'16MAC'!D16,'17MID'!D16,'18MON'!D16,'19MONT'!D16,'20MUS'!D16,'21NC'!D16,'22NW'!D16,'23OAK'!D16,'24STC'!D16,'25SCHO'!D16,'26SW'!D16,'27WAS'!D16,'28WAY'!D16,'29WES'!D16)</f>
        <v>9665</v>
      </c>
      <c r="E16" s="125">
        <f>SUM(1ALP!E16,2BAY!E16,3MOTT!E16,4DEL!E16,5GLEN!E16,6GOG!E16,7GR!E16,8HF!E16,'10JAC'!E16,'11KZO'!E16,'12KEL'!E16,'13KIRT'!E16,'14LM'!E16,'15LAN'!E16,'16MAC'!E16,'17MID'!E16,'18MON'!E16,'19MONT'!E16,'20MUS'!E16,'21NC'!E16,'22NW'!E16,'23OAK'!E16,'24STC'!E16,'25SCHO'!E16,'26SW'!E16,'27WAS'!E16,'28WAY'!E16,'29WES'!E16)</f>
        <v>106101</v>
      </c>
      <c r="F16" s="125">
        <f>SUM(1ALP!F16,2BAY!F16,3MOTT!F16,4DEL!F16,5GLEN!F16,6GOG!F16,7GR!F16,8HF!F16,'10JAC'!F16,'11KZO'!F16,'12KEL'!F16,'13KIRT'!F16,'14LM'!F16,'15LAN'!F16,'16MAC'!F16,'17MID'!F16,'18MON'!F16,'19MONT'!F16,'20MUS'!F16,'21NC'!F16,'22NW'!F16,'23OAK'!F16,'24STC'!F16,'25SCHO'!F16,'26SW'!F16,'27WAS'!F16,'28WAY'!F16,'29WES'!F16)</f>
        <v>56172</v>
      </c>
      <c r="G16" s="126">
        <f t="shared" si="0"/>
        <v>162273</v>
      </c>
      <c r="H16" s="125">
        <f>SUM(1ALP!H16,2BAY!H16,3MOTT!H16,4DEL!H16,5GLEN!H16,6GOG!H16,7GR!H16,8HF!H16,'10JAC'!H16,'11KZO'!H16,'12KEL'!H16,'13KIRT'!H16,'14LM'!H16,'15LAN'!H16,'16MAC'!H16,'17MID'!H16,'18MON'!H16,'19MONT'!H16,'20MUS'!H16,'21NC'!H16,'22NW'!H16,'23OAK'!H16,'24STC'!H16,'25SCHO'!H16,'26SW'!H16,'27WAS'!H16,'28WAY'!H16,'29WES'!H16)</f>
        <v>6914023</v>
      </c>
      <c r="I16" s="125">
        <f>SUM(1ALP!I16,2BAY!I16,3MOTT!I16,4DEL!I16,5GLEN!I16,6GOG!I16,7GR!I16,8HF!I16,'10JAC'!I16,'11KZO'!I16,'12KEL'!I16,'13KIRT'!I16,'14LM'!I16,'15LAN'!I16,'16MAC'!I16,'17MID'!I16,'18MON'!I16,'19MONT'!I16,'20MUS'!I16,'21NC'!I16,'22NW'!I16,'23OAK'!I16,'24STC'!I16,'25SCHO'!I16,'26SW'!I16,'27WAS'!I16,'28WAY'!I16,'29WES'!I16)</f>
        <v>3831237</v>
      </c>
      <c r="J16" s="126">
        <f t="shared" si="1"/>
        <v>10745260</v>
      </c>
      <c r="K16" s="125">
        <f>SUM(1ALP!K16,2BAY!K16,3MOTT!K16,4DEL!K16,5GLEN!K16,6GOG!K16,7GR!K16,8HF!K16,'10JAC'!K16,'11KZO'!K16,'12KEL'!K16,'13KIRT'!K16,'14LM'!K16,'15LAN'!K16,'16MAC'!K16,'17MID'!K16,'18MON'!K16,'19MONT'!K16,'20MUS'!K16,'21NC'!K16,'22NW'!K16,'23OAK'!K16,'24STC'!K16,'25SCHO'!K16,'26SW'!K16,'27WAS'!K16,'28WAY'!K16,'29WES'!K16)</f>
        <v>10141419</v>
      </c>
      <c r="L16" s="125">
        <f>SUM(1ALP!L16,2BAY!L16,3MOTT!L16,4DEL!L16,5GLEN!L16,6GOG!L16,7GR!L16,8HF!L16,'10JAC'!L16,'11KZO'!L16,'12KEL'!L16,'13KIRT'!L16,'14LM'!L16,'15LAN'!L16,'16MAC'!L16,'17MID'!L16,'18MON'!L16,'19MONT'!L16,'20MUS'!L16,'21NC'!L16,'22NW'!L16,'23OAK'!L16,'24STC'!L16,'25SCHO'!L16,'26SW'!L16,'27WAS'!L16,'28WAY'!L16,'29WES'!L16)</f>
        <v>272674</v>
      </c>
      <c r="M16" s="125">
        <f>SUM(1ALP!M16,2BAY!M16,3MOTT!M16,4DEL!M16,5GLEN!M16,6GOG!M16,7GR!M16,8HF!M16,'10JAC'!M16,'11KZO'!M16,'12KEL'!M16,'13KIRT'!M16,'14LM'!M16,'15LAN'!M16,'16MAC'!M16,'17MID'!M16,'18MON'!M16,'19MONT'!M16,'20MUS'!M16,'21NC'!M16,'22NW'!M16,'23OAK'!M16,'24STC'!M16,'25SCHO'!M16,'26SW'!M16,'27WAS'!M16,'28WAY'!M16,'29WES'!M16)</f>
        <v>156700</v>
      </c>
      <c r="N16" s="127">
        <f t="shared" si="2"/>
        <v>429374</v>
      </c>
      <c r="O16" s="128">
        <f t="shared" si="3"/>
        <v>13850.8</v>
      </c>
      <c r="P16" s="128">
        <f t="shared" si="4"/>
        <v>21663.8</v>
      </c>
      <c r="Q16" s="129"/>
      <c r="R16" s="129"/>
      <c r="S16" s="129"/>
      <c r="V16" s="131"/>
      <c r="W16" s="131"/>
    </row>
    <row r="17" spans="1:23" s="130" customFormat="1" ht="27.75" customHeight="1">
      <c r="A17" s="123" t="s">
        <v>29</v>
      </c>
      <c r="B17" s="132" t="s">
        <v>30</v>
      </c>
      <c r="C17" s="125">
        <f>SUM(1ALP!C17,2BAY!C17,3MOTT!C17,4DEL!C17,5GLEN!C17,6GOG!C17,7GR!C17,8HF!C17,'10JAC'!C17,'11KZO'!C17,'12KEL'!C17,'13KIRT'!C17,'14LM'!C17,'15LAN'!C17,'16MAC'!C17,'17MID'!C17,'18MON'!C17,'19MONT'!C17,'20MUS'!C17,'21NC'!C17,'22NW'!C17,'23OAK'!C17,'24STC'!C17,'25SCHO'!C17,'26SW'!C17,'27WAS'!C17,'28WAY'!C17,'29WES'!C17)</f>
        <v>522</v>
      </c>
      <c r="D17" s="125">
        <f>SUM(1ALP!D17,2BAY!D17,3MOTT!D17,4DEL!D17,5GLEN!D17,6GOG!D17,7GR!D17,8HF!D17,'10JAC'!D17,'11KZO'!D17,'12KEL'!D17,'13KIRT'!D17,'14LM'!D17,'15LAN'!D17,'16MAC'!D17,'17MID'!D17,'18MON'!D17,'19MONT'!D17,'20MUS'!D17,'21NC'!D17,'22NW'!D17,'23OAK'!D17,'24STC'!D17,'25SCHO'!D17,'26SW'!D17,'27WAS'!D17,'28WAY'!D17,'29WES'!D17)</f>
        <v>7305</v>
      </c>
      <c r="E17" s="125">
        <f>SUM(1ALP!E17,2BAY!E17,3MOTT!E17,4DEL!E17,5GLEN!E17,6GOG!E17,7GR!E17,8HF!E17,'10JAC'!E17,'11KZO'!E17,'12KEL'!E17,'13KIRT'!E17,'14LM'!E17,'15LAN'!E17,'16MAC'!E17,'17MID'!E17,'18MON'!E17,'19MONT'!E17,'20MUS'!E17,'21NC'!E17,'22NW'!E17,'23OAK'!E17,'24STC'!E17,'25SCHO'!E17,'26SW'!E17,'27WAS'!E17,'28WAY'!E17,'29WES'!E17)</f>
        <v>100907</v>
      </c>
      <c r="F17" s="125">
        <f>SUM(1ALP!F17,2BAY!F17,3MOTT!F17,4DEL!F17,5GLEN!F17,6GOG!F17,7GR!F17,8HF!F17,'10JAC'!F17,'11KZO'!F17,'12KEL'!F17,'13KIRT'!F17,'14LM'!F17,'15LAN'!F17,'16MAC'!F17,'17MID'!F17,'18MON'!F17,'19MONT'!F17,'20MUS'!F17,'21NC'!F17,'22NW'!F17,'23OAK'!F17,'24STC'!F17,'25SCHO'!F17,'26SW'!F17,'27WAS'!F17,'28WAY'!F17,'29WES'!F17)</f>
        <v>41982</v>
      </c>
      <c r="G17" s="126">
        <f t="shared" si="0"/>
        <v>142889</v>
      </c>
      <c r="H17" s="125">
        <f>SUM(1ALP!H17,2BAY!H17,3MOTT!H17,4DEL!H17,5GLEN!H17,6GOG!H17,7GR!H17,8HF!H17,'10JAC'!H17,'11KZO'!H17,'12KEL'!H17,'13KIRT'!H17,'14LM'!H17,'15LAN'!H17,'16MAC'!H17,'17MID'!H17,'18MON'!H17,'19MONT'!H17,'20MUS'!H17,'21NC'!H17,'22NW'!H17,'23OAK'!H17,'24STC'!H17,'25SCHO'!H17,'26SW'!H17,'27WAS'!H17,'28WAY'!H17,'29WES'!H17)</f>
        <v>5480938</v>
      </c>
      <c r="I17" s="125">
        <f>SUM(1ALP!I17,2BAY!I17,3MOTT!I17,4DEL!I17,5GLEN!I17,6GOG!I17,7GR!I17,8HF!I17,'10JAC'!I17,'11KZO'!I17,'12KEL'!I17,'13KIRT'!I17,'14LM'!I17,'15LAN'!I17,'16MAC'!I17,'17MID'!I17,'18MON'!I17,'19MONT'!I17,'20MUS'!I17,'21NC'!I17,'22NW'!I17,'23OAK'!I17,'24STC'!I17,'25SCHO'!I17,'26SW'!I17,'27WAS'!I17,'28WAY'!I17,'29WES'!I17)</f>
        <v>2334903</v>
      </c>
      <c r="J17" s="126">
        <f t="shared" si="1"/>
        <v>7815841</v>
      </c>
      <c r="K17" s="125">
        <f>SUM(1ALP!K17,2BAY!K17,3MOTT!K17,4DEL!K17,5GLEN!K17,6GOG!K17,7GR!K17,8HF!K17,'10JAC'!K17,'11KZO'!K17,'12KEL'!K17,'13KIRT'!K17,'14LM'!K17,'15LAN'!K17,'16MAC'!K17,'17MID'!K17,'18MON'!K17,'19MONT'!K17,'20MUS'!K17,'21NC'!K17,'22NW'!K17,'23OAK'!K17,'24STC'!K17,'25SCHO'!K17,'26SW'!K17,'27WAS'!K17,'28WAY'!K17,'29WES'!K17)</f>
        <v>89702</v>
      </c>
      <c r="L17" s="125">
        <f>SUM(1ALP!L17,2BAY!L17,3MOTT!L17,4DEL!L17,5GLEN!L17,6GOG!L17,7GR!L17,8HF!L17,'10JAC'!L17,'11KZO'!L17,'12KEL'!L17,'13KIRT'!L17,'14LM'!L17,'15LAN'!L17,'16MAC'!L17,'17MID'!L17,'18MON'!L17,'19MONT'!L17,'20MUS'!L17,'21NC'!L17,'22NW'!L17,'23OAK'!L17,'24STC'!L17,'25SCHO'!L17,'26SW'!L17,'27WAS'!L17,'28WAY'!L17,'29WES'!L17)</f>
        <v>320888</v>
      </c>
      <c r="M17" s="125">
        <f>SUM(1ALP!M17,2BAY!M17,3MOTT!M17,4DEL!M17,5GLEN!M17,6GOG!M17,7GR!M17,8HF!M17,'10JAC'!M17,'11KZO'!M17,'12KEL'!M17,'13KIRT'!M17,'14LM'!M17,'15LAN'!M17,'16MAC'!M17,'17MID'!M17,'18MON'!M17,'19MONT'!M17,'20MUS'!M17,'21NC'!M17,'22NW'!M17,'23OAK'!M17,'24STC'!M17,'25SCHO'!M17,'26SW'!M17,'27WAS'!M17,'28WAY'!M17,'29WES'!M17)</f>
        <v>135585</v>
      </c>
      <c r="N17" s="127">
        <f t="shared" si="2"/>
        <v>456473</v>
      </c>
      <c r="O17" s="128">
        <f t="shared" si="3"/>
        <v>14724.9</v>
      </c>
      <c r="P17" s="128">
        <f t="shared" si="4"/>
        <v>15757.7</v>
      </c>
      <c r="Q17" s="129"/>
      <c r="R17" s="129"/>
      <c r="S17" s="129"/>
      <c r="V17" s="131"/>
      <c r="W17" s="131"/>
    </row>
    <row r="18" spans="1:23" s="130" customFormat="1" ht="27.75" customHeight="1">
      <c r="A18" s="133">
        <v>1.6</v>
      </c>
      <c r="B18" s="124" t="s">
        <v>31</v>
      </c>
      <c r="C18" s="125">
        <f>SUM(1ALP!C18,2BAY!C18,3MOTT!C18,4DEL!C18,5GLEN!C18,6GOG!C18,7GR!C18,8HF!C18,'10JAC'!C18,'11KZO'!C18,'12KEL'!C18,'13KIRT'!C18,'14LM'!C18,'15LAN'!C18,'16MAC'!C18,'17MID'!C18,'18MON'!C18,'19MONT'!C18,'20MUS'!C18,'21NC'!C18,'22NW'!C18,'23OAK'!C18,'24STC'!C18,'25SCHO'!C18,'26SW'!C18,'27WAS'!C18,'28WAY'!C18,'29WES'!C18)</f>
        <v>503</v>
      </c>
      <c r="D18" s="125">
        <f>SUM(1ALP!D18,2BAY!D18,3MOTT!D18,4DEL!D18,5GLEN!D18,6GOG!D18,7GR!D18,8HF!D18,'10JAC'!D18,'11KZO'!D18,'12KEL'!D18,'13KIRT'!D18,'14LM'!D18,'15LAN'!D18,'16MAC'!D18,'17MID'!D18,'18MON'!D18,'19MONT'!D18,'20MUS'!D18,'21NC'!D18,'22NW'!D18,'23OAK'!D18,'24STC'!D18,'25SCHO'!D18,'26SW'!D18,'27WAS'!D18,'28WAY'!D18,'29WES'!D18)</f>
        <v>1949</v>
      </c>
      <c r="E18" s="125">
        <f>SUM(1ALP!E18,2BAY!E18,3MOTT!E18,4DEL!E18,5GLEN!E18,6GOG!E18,7GR!E18,8HF!E18,'10JAC'!E18,'11KZO'!E18,'12KEL'!E18,'13KIRT'!E18,'14LM'!E18,'15LAN'!E18,'16MAC'!E18,'17MID'!E18,'18MON'!E18,'19MONT'!E18,'20MUS'!E18,'21NC'!E18,'22NW'!E18,'23OAK'!E18,'24STC'!E18,'25SCHO'!E18,'26SW'!E18,'27WAS'!E18,'28WAY'!E18,'29WES'!E18)</f>
        <v>40692</v>
      </c>
      <c r="F18" s="125">
        <f>SUM(1ALP!F18,2BAY!F18,3MOTT!F18,4DEL!F18,5GLEN!F18,6GOG!F18,7GR!F18,8HF!F18,'10JAC'!F18,'11KZO'!F18,'12KEL'!F18,'13KIRT'!F18,'14LM'!F18,'15LAN'!F18,'16MAC'!F18,'17MID'!F18,'18MON'!F18,'19MONT'!F18,'20MUS'!F18,'21NC'!F18,'22NW'!F18,'23OAK'!F18,'24STC'!F18,'25SCHO'!F18,'26SW'!F18,'27WAS'!F18,'28WAY'!F18,'29WES'!F18)</f>
        <v>6957</v>
      </c>
      <c r="G18" s="126">
        <f t="shared" si="0"/>
        <v>47649</v>
      </c>
      <c r="H18" s="125">
        <f>SUM(1ALP!H18,2BAY!H18,3MOTT!H18,4DEL!H18,5GLEN!H18,6GOG!H18,7GR!H18,8HF!H18,'10JAC'!H18,'11KZO'!H18,'12KEL'!H18,'13KIRT'!H18,'14LM'!H18,'15LAN'!H18,'16MAC'!H18,'17MID'!H18,'18MON'!H18,'19MONT'!H18,'20MUS'!H18,'21NC'!H18,'22NW'!H18,'23OAK'!H18,'24STC'!H18,'25SCHO'!H18,'26SW'!H18,'27WAS'!H18,'28WAY'!H18,'29WES'!H18)</f>
        <v>448633</v>
      </c>
      <c r="I18" s="125">
        <f>SUM(1ALP!I18,2BAY!I18,3MOTT!I18,4DEL!I18,5GLEN!I18,6GOG!I18,7GR!I18,8HF!I18,'10JAC'!I18,'11KZO'!I18,'12KEL'!I18,'13KIRT'!I18,'14LM'!I18,'15LAN'!I18,'16MAC'!I18,'17MID'!I18,'18MON'!I18,'19MONT'!I18,'20MUS'!I18,'21NC'!I18,'22NW'!I18,'23OAK'!I18,'24STC'!I18,'25SCHO'!I18,'26SW'!I18,'27WAS'!I18,'28WAY'!I18,'29WES'!I18)</f>
        <v>119845</v>
      </c>
      <c r="J18" s="126">
        <f t="shared" si="1"/>
        <v>568478</v>
      </c>
      <c r="K18" s="134"/>
      <c r="L18" s="125">
        <f>SUM(1ALP!L18,2BAY!L18,3MOTT!L18,4DEL!L18,5GLEN!L18,6GOG!L18,7GR!L18,8HF!L18,'10JAC'!L18,'11KZO'!L18,'12KEL'!L18,'13KIRT'!L18,'14LM'!L18,'15LAN'!L18,'16MAC'!L18,'17MID'!L18,'18MON'!L18,'19MONT'!L18,'20MUS'!L18,'21NC'!L18,'22NW'!L18,'23OAK'!L18,'24STC'!L18,'25SCHO'!L18,'26SW'!L18,'27WAS'!L18,'28WAY'!L18,'29WES'!L18)</f>
        <v>15775</v>
      </c>
      <c r="M18" s="125">
        <f>SUM(1ALP!M18,2BAY!M18,3MOTT!M18,4DEL!M18,5GLEN!M18,6GOG!M18,7GR!M18,8HF!M18,'10JAC'!M18,'11KZO'!M18,'12KEL'!M18,'13KIRT'!M18,'14LM'!M18,'15LAN'!M18,'16MAC'!M18,'17MID'!M18,'18MON'!M18,'19MONT'!M18,'20MUS'!M18,'21NC'!M18,'22NW'!M18,'23OAK'!M18,'24STC'!M18,'25SCHO'!M18,'26SW'!M18,'27WAS'!M18,'28WAY'!M18,'29WES'!M18)</f>
        <v>5032</v>
      </c>
      <c r="N18" s="127">
        <f t="shared" si="2"/>
        <v>20807</v>
      </c>
      <c r="O18" s="128">
        <f t="shared" si="3"/>
        <v>671.2</v>
      </c>
      <c r="P18" s="128">
        <f t="shared" si="4"/>
        <v>1146.1</v>
      </c>
      <c r="Q18" s="129"/>
      <c r="R18" s="129"/>
      <c r="S18" s="129"/>
      <c r="V18" s="131"/>
      <c r="W18" s="131"/>
    </row>
    <row r="19" spans="1:23" s="130" customFormat="1" ht="27.75" customHeight="1">
      <c r="A19" s="135">
        <v>1.7</v>
      </c>
      <c r="B19" s="136" t="s">
        <v>32</v>
      </c>
      <c r="C19" s="137">
        <f>SUM(1ALP!C19,2BAY!C19,3MOTT!C19,4DEL!C19,5GLEN!C19,6GOG!C19,7GR!C19,8HF!C19,'10JAC'!C19,'11KZO'!C19,'12KEL'!C19,'13KIRT'!C19,'14LM'!C19,'15LAN'!C19,'16MAC'!C19,'17MID'!C19,'18MON'!C19,'19MONT'!C19,'20MUS'!C19,'21NC'!C19,'22NW'!C19,'23OAK'!C19,'24STC'!C19,'25SCHO'!C19,'26SW'!C19,'27WAS'!C19,'28WAY'!C19,'29WES'!C19)</f>
        <v>1711</v>
      </c>
      <c r="D19" s="137">
        <f>SUM(1ALP!D19,2BAY!D19,3MOTT!D19,4DEL!D19,5GLEN!D19,6GOG!D19,7GR!D19,8HF!D19,'10JAC'!D19,'11KZO'!D19,'12KEL'!D19,'13KIRT'!D19,'14LM'!D19,'15LAN'!D19,'16MAC'!D19,'17MID'!D19,'18MON'!D19,'19MONT'!D19,'20MUS'!D19,'21NC'!D19,'22NW'!D19,'23OAK'!D19,'24STC'!D19,'25SCHO'!D19,'26SW'!D19,'27WAS'!D19,'28WAY'!D19,'29WES'!D19)</f>
        <v>4313</v>
      </c>
      <c r="E19" s="137">
        <f>SUM(1ALP!E19,2BAY!E19,3MOTT!E19,4DEL!E19,5GLEN!E19,6GOG!E19,7GR!E19,8HF!E19,'10JAC'!E19,'11KZO'!E19,'12KEL'!E19,'13KIRT'!E19,'14LM'!E19,'15LAN'!E19,'16MAC'!E19,'17MID'!E19,'18MON'!E19,'19MONT'!E19,'20MUS'!E19,'21NC'!E19,'22NW'!E19,'23OAK'!E19,'24STC'!E19,'25SCHO'!E19,'26SW'!E19,'27WAS'!E19,'28WAY'!E19,'29WES'!E19)</f>
        <v>82626</v>
      </c>
      <c r="F19" s="137">
        <f>SUM(1ALP!F19,2BAY!F19,3MOTT!F19,4DEL!F19,5GLEN!F19,6GOG!F19,7GR!F19,8HF!F19,'10JAC'!F19,'11KZO'!F19,'12KEL'!F19,'13KIRT'!F19,'14LM'!F19,'15LAN'!F19,'16MAC'!F19,'17MID'!F19,'18MON'!F19,'19MONT'!F19,'20MUS'!F19,'21NC'!F19,'22NW'!F19,'23OAK'!F19,'24STC'!F19,'25SCHO'!F19,'26SW'!F19,'27WAS'!F19,'28WAY'!F19,'29WES'!F19)</f>
        <v>12676</v>
      </c>
      <c r="G19" s="138">
        <f t="shared" si="0"/>
        <v>95302</v>
      </c>
      <c r="H19" s="137">
        <f>SUM(1ALP!H19,2BAY!H19,3MOTT!H19,4DEL!H19,5GLEN!H19,6GOG!H19,7GR!H19,8HF!H19,'10JAC'!H19,'11KZO'!H19,'12KEL'!H19,'13KIRT'!H19,'14LM'!H19,'15LAN'!H19,'16MAC'!H19,'17MID'!H19,'18MON'!H19,'19MONT'!H19,'20MUS'!H19,'21NC'!H19,'22NW'!H19,'23OAK'!H19,'24STC'!H19,'25SCHO'!H19,'26SW'!H19,'27WAS'!H19,'28WAY'!H19,'29WES'!H19)</f>
        <v>526868</v>
      </c>
      <c r="I19" s="137">
        <f>SUM(1ALP!I19,2BAY!I19,3MOTT!I19,4DEL!I19,5GLEN!I19,6GOG!I19,7GR!I19,8HF!I19,'10JAC'!I19,'11KZO'!I19,'12KEL'!I19,'13KIRT'!I19,'14LM'!I19,'15LAN'!I19,'16MAC'!I19,'17MID'!I19,'18MON'!I19,'19MONT'!I19,'20MUS'!I19,'21NC'!I19,'22NW'!I19,'23OAK'!I19,'24STC'!I19,'25SCHO'!I19,'26SW'!I19,'27WAS'!I19,'28WAY'!I19,'29WES'!I19)</f>
        <v>153371</v>
      </c>
      <c r="J19" s="138">
        <f t="shared" si="1"/>
        <v>680239</v>
      </c>
      <c r="K19" s="139"/>
      <c r="L19" s="137">
        <f>SUM(1ALP!L19,2BAY!L19,3MOTT!L19,4DEL!L19,5GLEN!L19,6GOG!L19,7GR!L19,8HF!L19,'10JAC'!L19,'11KZO'!L19,'12KEL'!L19,'13KIRT'!L19,'14LM'!L19,'15LAN'!L19,'16MAC'!L19,'17MID'!L19,'18MON'!L19,'19MONT'!L19,'20MUS'!L19,'21NC'!L19,'22NW'!L19,'23OAK'!L19,'24STC'!L19,'25SCHO'!L19,'26SW'!L19,'27WAS'!L19,'28WAY'!L19,'29WES'!L19)</f>
        <v>8203</v>
      </c>
      <c r="M19" s="137">
        <f>SUM(1ALP!M19,2BAY!M19,3MOTT!M19,4DEL!M19,5GLEN!M19,6GOG!M19,7GR!M19,8HF!M19,'10JAC'!M19,'11KZO'!M19,'12KEL'!M19,'13KIRT'!M19,'14LM'!M19,'15LAN'!M19,'16MAC'!M19,'17MID'!M19,'18MON'!M19,'19MONT'!M19,'20MUS'!M19,'21NC'!M19,'22NW'!M19,'23OAK'!M19,'24STC'!M19,'25SCHO'!M19,'26SW'!M19,'27WAS'!M19,'28WAY'!M19,'29WES'!M19)</f>
        <v>3103</v>
      </c>
      <c r="N19" s="140">
        <f t="shared" si="2"/>
        <v>11306</v>
      </c>
      <c r="O19" s="141">
        <f t="shared" si="3"/>
        <v>364.7</v>
      </c>
      <c r="P19" s="141">
        <f t="shared" si="4"/>
        <v>1371.4</v>
      </c>
      <c r="Q19" s="129"/>
      <c r="R19" s="129"/>
      <c r="S19" s="129"/>
      <c r="V19" s="131"/>
      <c r="W19" s="131"/>
    </row>
    <row r="20" spans="1:23" s="130" customFormat="1" ht="27.75" customHeight="1">
      <c r="A20" s="123" t="s">
        <v>33</v>
      </c>
      <c r="B20" s="142" t="s">
        <v>4</v>
      </c>
      <c r="C20" s="126">
        <f aca="true" t="shared" si="5" ref="C20:P20">SUM(C13:C19)</f>
        <v>22950</v>
      </c>
      <c r="D20" s="126">
        <f t="shared" si="5"/>
        <v>95135</v>
      </c>
      <c r="E20" s="126">
        <f t="shared" si="5"/>
        <v>1277083</v>
      </c>
      <c r="F20" s="126">
        <f t="shared" si="5"/>
        <v>511968</v>
      </c>
      <c r="G20" s="126">
        <f t="shared" si="5"/>
        <v>1789051</v>
      </c>
      <c r="H20" s="126">
        <f t="shared" si="5"/>
        <v>65910201</v>
      </c>
      <c r="I20" s="126">
        <f t="shared" si="5"/>
        <v>27044964</v>
      </c>
      <c r="J20" s="126">
        <f t="shared" si="5"/>
        <v>92955165</v>
      </c>
      <c r="K20" s="126">
        <f t="shared" si="5"/>
        <v>37510403</v>
      </c>
      <c r="L20" s="126">
        <f t="shared" si="5"/>
        <v>3456718</v>
      </c>
      <c r="M20" s="126">
        <f t="shared" si="5"/>
        <v>1417266</v>
      </c>
      <c r="N20" s="127">
        <f t="shared" si="5"/>
        <v>4873984</v>
      </c>
      <c r="O20" s="143">
        <f t="shared" si="5"/>
        <v>157225.2</v>
      </c>
      <c r="P20" s="143">
        <f t="shared" si="5"/>
        <v>187409.40000000002</v>
      </c>
      <c r="Q20" s="129"/>
      <c r="R20" s="129"/>
      <c r="S20" s="129"/>
      <c r="V20" s="131"/>
      <c r="W20" s="131"/>
    </row>
    <row r="21" spans="1:19" ht="11.25" customHeight="1">
      <c r="A21" s="144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S21" s="79"/>
    </row>
    <row r="22" spans="1:15" ht="11.25" customHeight="1">
      <c r="A22" s="145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O22" s="78">
        <f>SUM(N27/31)</f>
        <v>157225.29032258064</v>
      </c>
    </row>
    <row r="23" spans="1:13" ht="11.25" customHeight="1">
      <c r="A23" s="144"/>
      <c r="B23" s="81"/>
      <c r="C23" s="148"/>
      <c r="D23" s="148"/>
      <c r="E23" s="76"/>
      <c r="F23" s="148"/>
      <c r="G23" s="148"/>
      <c r="H23" s="76"/>
      <c r="I23" s="148"/>
      <c r="J23" s="148"/>
      <c r="K23" s="148"/>
      <c r="L23" s="76"/>
      <c r="M23" s="76"/>
    </row>
    <row r="24" spans="1:13" ht="11.25" customHeight="1">
      <c r="A24" s="144"/>
      <c r="B24" s="81"/>
      <c r="C24" s="148"/>
      <c r="D24" s="148"/>
      <c r="E24" s="76"/>
      <c r="F24" s="148"/>
      <c r="G24" s="148"/>
      <c r="H24" s="76"/>
      <c r="I24" s="148"/>
      <c r="J24" s="148"/>
      <c r="K24" s="148"/>
      <c r="L24" s="76"/>
      <c r="M24" s="76"/>
    </row>
    <row r="25" spans="1:13" ht="11.25" customHeight="1">
      <c r="A25" s="144"/>
      <c r="B25" s="81"/>
      <c r="C25" s="148"/>
      <c r="D25" s="148"/>
      <c r="E25" s="76"/>
      <c r="F25" s="148"/>
      <c r="G25" s="148"/>
      <c r="H25" s="76"/>
      <c r="I25" s="148"/>
      <c r="J25" s="148"/>
      <c r="K25" s="148"/>
      <c r="L25" s="76"/>
      <c r="M25" s="76"/>
    </row>
    <row r="26" spans="1:13" ht="11.25" customHeight="1">
      <c r="A26" s="149"/>
      <c r="B26" s="81"/>
      <c r="C26" s="148"/>
      <c r="D26" s="148"/>
      <c r="E26" s="76"/>
      <c r="F26" s="148"/>
      <c r="G26" s="148"/>
      <c r="H26" s="76"/>
      <c r="I26" s="148"/>
      <c r="J26" s="148"/>
      <c r="K26" s="148"/>
      <c r="L26" s="76"/>
      <c r="M26" s="76"/>
    </row>
    <row r="27" spans="1:16" ht="11.25" customHeight="1">
      <c r="A27" s="149" t="s">
        <v>35</v>
      </c>
      <c r="B27" s="81"/>
      <c r="C27" s="76">
        <f>SUM(1ALP!C20+2BAY!C20+3MOTT!C20+4DEL!C20+5GLEN!C20+6GOG!C20+7GR!C20+8HF!C20+'10JAC'!C20+'11KZO'!C20+'12KEL'!C20+'13KIRT'!C20+'14LM'!C20+'15LAN'!C20+'16MAC'!C20+'17MID'!C20+'18MON'!C20+'19MONT'!C20+'20MUS'!C20+'21NC'!C20+'22NW'!C20+'23OAK'!C20+'24STC'!C20+'25SCHO'!C20+'26SW'!C20+'27WAS'!C20+'28WAY'!C20+'29WES'!C20)</f>
        <v>22950</v>
      </c>
      <c r="D27" s="76">
        <f>SUM(1ALP!D20+2BAY!D20+3MOTT!D20+4DEL!D20+5GLEN!D20+6GOG!D20+7GR!D20+8HF!D20+'10JAC'!D20+'11KZO'!D20+'12KEL'!D20+'13KIRT'!D20+'14LM'!D20+'15LAN'!D20+'16MAC'!D20+'17MID'!D20+'18MON'!D20+'19MONT'!D20+'20MUS'!D20+'21NC'!D20+'22NW'!D20+'23OAK'!D20+'24STC'!D20+'25SCHO'!D20+'26SW'!D20+'27WAS'!D20+'28WAY'!D20+'29WES'!D20)</f>
        <v>95135</v>
      </c>
      <c r="E27" s="76">
        <f>SUM(1ALP!E20+2BAY!E20+3MOTT!E20+4DEL!E20+5GLEN!E20+6GOG!E20+7GR!E20+8HF!E20+'10JAC'!E20+'11KZO'!E20+'12KEL'!E20+'13KIRT'!E20+'14LM'!E20+'15LAN'!E20+'16MAC'!E20+'17MID'!E20+'18MON'!E20+'19MONT'!E20+'20MUS'!E20+'21NC'!E20+'22NW'!E20+'23OAK'!E20+'24STC'!E20+'25SCHO'!E20+'26SW'!E20+'27WAS'!E20+'28WAY'!E20+'29WES'!E20)</f>
        <v>1277083</v>
      </c>
      <c r="F27" s="76">
        <f>SUM(1ALP!F20+2BAY!F20+3MOTT!F20+4DEL!F20+5GLEN!F20+6GOG!F20+7GR!F20+8HF!F20+'10JAC'!F20+'11KZO'!F20+'12KEL'!F20+'13KIRT'!F20+'14LM'!F20+'15LAN'!F20+'16MAC'!F20+'17MID'!F20+'18MON'!F20+'19MONT'!F20+'20MUS'!F20+'21NC'!F20+'22NW'!F20+'23OAK'!F20+'24STC'!F20+'25SCHO'!F20+'26SW'!F20+'27WAS'!F20+'28WAY'!F20+'29WES'!F20)</f>
        <v>511968</v>
      </c>
      <c r="G27" s="76">
        <f>SUM(1ALP!G20+2BAY!G20+3MOTT!G20+4DEL!G20+5GLEN!G20+6GOG!G20+7GR!G20+8HF!G20+'10JAC'!G20+'11KZO'!G20+'12KEL'!G20+'13KIRT'!G20+'14LM'!G20+'15LAN'!G20+'16MAC'!G20+'17MID'!G20+'18MON'!G20+'19MONT'!G20+'20MUS'!G20+'21NC'!G20+'22NW'!G20+'23OAK'!G20+'24STC'!G20+'25SCHO'!G20+'26SW'!G20+'27WAS'!G20+'28WAY'!G20+'29WES'!G20)</f>
        <v>1789051</v>
      </c>
      <c r="H27" s="76">
        <f>SUM(1ALP!H20+2BAY!H20+3MOTT!H20+4DEL!H20+5GLEN!H20+6GOG!H20+7GR!H20+8HF!H20+'10JAC'!H20+'11KZO'!H20+'12KEL'!H20+'13KIRT'!H20+'14LM'!H20+'15LAN'!H20+'16MAC'!H20+'17MID'!H20+'18MON'!H20+'19MONT'!H20+'20MUS'!H20+'21NC'!H20+'22NW'!H20+'23OAK'!H20+'24STC'!H20+'25SCHO'!H20+'26SW'!H20+'27WAS'!H20+'28WAY'!H20+'29WES'!H20)</f>
        <v>65910201</v>
      </c>
      <c r="I27" s="76">
        <f>SUM(1ALP!I20+2BAY!I20+3MOTT!I20+4DEL!I20+5GLEN!I20+6GOG!I20+7GR!I20+8HF!I20+'10JAC'!I20+'11KZO'!I20+'12KEL'!I20+'13KIRT'!I20+'14LM'!I20+'15LAN'!I20+'16MAC'!I20+'17MID'!I20+'18MON'!I20+'19MONT'!I20+'20MUS'!I20+'21NC'!I20+'22NW'!I20+'23OAK'!I20+'24STC'!I20+'25SCHO'!I20+'26SW'!I20+'27WAS'!I20+'28WAY'!I20+'29WES'!I20)</f>
        <v>27044964</v>
      </c>
      <c r="J27" s="76">
        <f>SUM(1ALP!J20+2BAY!J20+3MOTT!J20+4DEL!J20+5GLEN!J20+6GOG!J20+7GR!J20+8HF!J20+'10JAC'!J20+'11KZO'!J20+'12KEL'!J20+'13KIRT'!J20+'14LM'!J20+'15LAN'!J20+'16MAC'!J20+'17MID'!J20+'18MON'!J20+'19MONT'!J20+'20MUS'!J20+'21NC'!J20+'22NW'!J20+'23OAK'!J20+'24STC'!J20+'25SCHO'!J20+'26SW'!J20+'27WAS'!J20+'28WAY'!J20+'29WES'!J20)</f>
        <v>92955165</v>
      </c>
      <c r="K27" s="76">
        <f>SUM(1ALP!K20+2BAY!K20+3MOTT!K20+4DEL!K20+5GLEN!K20+6GOG!K20+7GR!K20+8HF!K20+'10JAC'!K20+'11KZO'!K20+'12KEL'!K20+'13KIRT'!K20+'14LM'!K20+'15LAN'!K20+'16MAC'!K20+'17MID'!K20+'18MON'!K20+'19MONT'!K20+'20MUS'!K20+'21NC'!K20+'22NW'!K20+'23OAK'!K20+'24STC'!K20+'25SCHO'!K20+'26SW'!K20+'27WAS'!K20+'28WAY'!K20+'29WES'!K20)</f>
        <v>37510403</v>
      </c>
      <c r="L27" s="76">
        <f>SUM(1ALP!L20+2BAY!L20+3MOTT!L20+4DEL!L20+5GLEN!L20+6GOG!L20+7GR!L20+8HF!L20+'10JAC'!L20+'11KZO'!L20+'12KEL'!L20+'13KIRT'!L20+'14LM'!L20+'15LAN'!L20+'16MAC'!L20+'17MID'!L20+'18MON'!L20+'19MONT'!L20+'20MUS'!L20+'21NC'!L20+'22NW'!L20+'23OAK'!L20+'24STC'!L20+'25SCHO'!L20+'26SW'!L20+'27WAS'!L20+'28WAY'!L20+'29WES'!L20)</f>
        <v>3456718</v>
      </c>
      <c r="M27" s="76">
        <f>SUM(1ALP!M20+2BAY!M20+3MOTT!M20+4DEL!M20+5GLEN!M20+6GOG!M20+7GR!M20+8HF!M20+'10JAC'!M20+'11KZO'!M20+'12KEL'!M20+'13KIRT'!M20+'14LM'!M20+'15LAN'!M20+'16MAC'!M20+'17MID'!M20+'18MON'!M20+'19MONT'!M20+'20MUS'!M20+'21NC'!M20+'22NW'!M20+'23OAK'!M20+'24STC'!M20+'25SCHO'!M20+'26SW'!M20+'27WAS'!M20+'28WAY'!M20+'29WES'!M20)</f>
        <v>1417266</v>
      </c>
      <c r="N27" s="77">
        <f>SUM(1ALP!N20+2BAY!N20+3MOTT!N20+4DEL!N20+5GLEN!N20+6GOG!N20+7GR!N20+8HF!N20+'10JAC'!N20+'11KZO'!N20+'12KEL'!N20+'13KIRT'!N20+'14LM'!N20+'15LAN'!N20+'16MAC'!N20+'17MID'!N20+'18MON'!N20+'19MONT'!N20+'20MUS'!N20+'21NC'!N20+'22NW'!N20+'23OAK'!N20+'24STC'!N20+'25SCHO'!N20+'26SW'!N20+'27WAS'!N20+'28WAY'!N20+'29WES'!N20)</f>
        <v>4873984</v>
      </c>
      <c r="O27" s="76">
        <f>SUM(1ALP!O20+2BAY!O20+3MOTT!O20+4DEL!O20+5GLEN!O20+6GOG!O20+7GR!O20+8HF!O20+'10JAC'!O20+'11KZO'!O20+'12KEL'!O20+'13KIRT'!O20+'14LM'!O20+'15LAN'!O20+'16MAC'!O20+'17MID'!O20+'18MON'!O20+'19MONT'!O20+'20MUS'!O20+'21NC'!O20+'22NW'!O20+'23OAK'!O20+'24STC'!O20+'25SCHO'!O20+'26SW'!O20+'27WAS'!O20+'28WAY'!O20+'29WES'!O20)</f>
        <v>157225.39999999997</v>
      </c>
      <c r="P27" s="76">
        <f>SUM(1ALP!P20+2BAY!P20+3MOTT!P20+4DEL!P20+5GLEN!P20+6GOG!P20+7GR!P20+8HF!P20+'10JAC'!P20+'11KZO'!P20+'12KEL'!P20+'13KIRT'!P20+'14LM'!P20+'15LAN'!P20+'16MAC'!P20+'17MID'!P20+'18MON'!P20+'19MONT'!P20+'20MUS'!P20+'21NC'!P20+'22NW'!P20+'23OAK'!P20+'24STC'!P20+'25SCHO'!P20+'26SW'!P20+'27WAS'!P20+'28WAY'!P20+'29WES'!P20)</f>
        <v>187409.3</v>
      </c>
    </row>
    <row r="28" spans="1:13" ht="11.25" customHeight="1">
      <c r="A28" s="149"/>
      <c r="B28" s="81"/>
      <c r="C28" s="148"/>
      <c r="D28" s="148"/>
      <c r="E28" s="76"/>
      <c r="F28" s="148"/>
      <c r="G28" s="148"/>
      <c r="H28" s="76"/>
      <c r="I28" s="82"/>
      <c r="J28" s="148"/>
      <c r="K28" s="148"/>
      <c r="L28" s="76"/>
      <c r="M28" s="76"/>
    </row>
    <row r="29" spans="1:13" ht="11.25" customHeight="1">
      <c r="A29" s="149"/>
      <c r="B29" s="81"/>
      <c r="C29" s="148"/>
      <c r="D29" s="148"/>
      <c r="E29" s="76"/>
      <c r="F29" s="148"/>
      <c r="G29" s="148"/>
      <c r="H29" s="76"/>
      <c r="I29" s="148"/>
      <c r="J29" s="148"/>
      <c r="K29" s="148"/>
      <c r="L29" s="76"/>
      <c r="M29" s="76"/>
    </row>
    <row r="30" spans="1:13" ht="11.25" customHeight="1">
      <c r="A30" s="149"/>
      <c r="B30" s="80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1.25" customHeight="1">
      <c r="A31" s="14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76"/>
    </row>
    <row r="32" spans="1:13" ht="11.25" customHeight="1">
      <c r="A32" s="149"/>
      <c r="B32" s="81"/>
      <c r="C32" s="148"/>
      <c r="D32" s="148"/>
      <c r="E32" s="76"/>
      <c r="F32" s="148"/>
      <c r="G32" s="148"/>
      <c r="H32" s="76"/>
      <c r="I32" s="148"/>
      <c r="J32" s="148"/>
      <c r="K32" s="148"/>
      <c r="L32" s="76"/>
      <c r="M32" s="76"/>
    </row>
    <row r="33" spans="1:13" ht="11.25" customHeight="1">
      <c r="A33" s="149"/>
      <c r="B33" s="81"/>
      <c r="C33" s="148"/>
      <c r="D33" s="148"/>
      <c r="E33" s="76"/>
      <c r="F33" s="148"/>
      <c r="G33" s="148"/>
      <c r="H33" s="76"/>
      <c r="I33" s="148"/>
      <c r="J33" s="148"/>
      <c r="K33" s="148"/>
      <c r="L33" s="76"/>
      <c r="M33" s="76"/>
    </row>
    <row r="34" spans="1:13" ht="11.25" customHeight="1">
      <c r="A34" s="149"/>
      <c r="B34" s="81"/>
      <c r="C34" s="148"/>
      <c r="D34" s="148"/>
      <c r="E34" s="76"/>
      <c r="F34" s="148"/>
      <c r="G34" s="148"/>
      <c r="H34" s="76"/>
      <c r="I34" s="148"/>
      <c r="J34" s="148"/>
      <c r="K34" s="148"/>
      <c r="L34" s="76"/>
      <c r="M34" s="76"/>
    </row>
    <row r="35" spans="1:13" ht="11.25" customHeight="1">
      <c r="A35" s="149"/>
      <c r="B35" s="81"/>
      <c r="C35" s="148"/>
      <c r="D35" s="148"/>
      <c r="E35" s="76"/>
      <c r="F35" s="148"/>
      <c r="G35" s="148"/>
      <c r="H35" s="76"/>
      <c r="I35" s="148"/>
      <c r="J35" s="148"/>
      <c r="K35" s="148"/>
      <c r="L35" s="76"/>
      <c r="M35" s="76"/>
    </row>
    <row r="36" spans="1:13" ht="11.25" customHeight="1">
      <c r="A36" s="149"/>
      <c r="B36" s="81"/>
      <c r="C36" s="148"/>
      <c r="D36" s="148"/>
      <c r="E36" s="76"/>
      <c r="F36" s="148"/>
      <c r="G36" s="148"/>
      <c r="H36" s="76"/>
      <c r="I36" s="148"/>
      <c r="J36" s="148"/>
      <c r="K36" s="148"/>
      <c r="L36" s="76"/>
      <c r="M36" s="76"/>
    </row>
    <row r="37" spans="1:13" ht="11.25" customHeight="1">
      <c r="A37" s="149"/>
      <c r="B37" s="81"/>
      <c r="C37" s="148"/>
      <c r="D37" s="148"/>
      <c r="E37" s="76"/>
      <c r="F37" s="148"/>
      <c r="G37" s="148"/>
      <c r="H37" s="76"/>
      <c r="I37" s="148"/>
      <c r="J37" s="148"/>
      <c r="K37" s="148"/>
      <c r="L37" s="76"/>
      <c r="M37" s="76"/>
    </row>
    <row r="38" spans="1:13" ht="11.25" customHeight="1">
      <c r="A38" s="149"/>
      <c r="B38" s="80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1.25" customHeight="1">
      <c r="A39" s="149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76"/>
    </row>
    <row r="40" spans="1:13" ht="11.25" customHeight="1">
      <c r="A40" s="149"/>
      <c r="B40" s="81"/>
      <c r="C40" s="148"/>
      <c r="D40" s="148"/>
      <c r="E40" s="76"/>
      <c r="F40" s="148"/>
      <c r="G40" s="148"/>
      <c r="H40" s="76"/>
      <c r="I40" s="148"/>
      <c r="J40" s="148"/>
      <c r="K40" s="148"/>
      <c r="L40" s="76"/>
      <c r="M40" s="76"/>
    </row>
    <row r="41" spans="1:13" ht="11.25" customHeight="1">
      <c r="A41" s="149"/>
      <c r="B41" s="81"/>
      <c r="C41" s="148"/>
      <c r="D41" s="148"/>
      <c r="E41" s="76"/>
      <c r="F41" s="148"/>
      <c r="G41" s="148"/>
      <c r="H41" s="76"/>
      <c r="I41" s="148"/>
      <c r="J41" s="148"/>
      <c r="K41" s="148"/>
      <c r="L41" s="76"/>
      <c r="M41" s="76"/>
    </row>
    <row r="42" spans="1:13" ht="11.25" customHeight="1">
      <c r="A42" s="149"/>
      <c r="B42" s="81"/>
      <c r="C42" s="148"/>
      <c r="D42" s="148"/>
      <c r="E42" s="76"/>
      <c r="F42" s="148"/>
      <c r="G42" s="148"/>
      <c r="H42" s="76"/>
      <c r="I42" s="148"/>
      <c r="J42" s="148"/>
      <c r="K42" s="148"/>
      <c r="L42" s="76"/>
      <c r="M42" s="76"/>
    </row>
    <row r="43" spans="1:13" ht="11.25" customHeight="1">
      <c r="A43" s="149"/>
      <c r="B43" s="81"/>
      <c r="C43" s="148"/>
      <c r="D43" s="148"/>
      <c r="E43" s="76"/>
      <c r="F43" s="148"/>
      <c r="G43" s="148"/>
      <c r="H43" s="76"/>
      <c r="I43" s="148"/>
      <c r="J43" s="148"/>
      <c r="K43" s="148"/>
      <c r="L43" s="76"/>
      <c r="M43" s="76"/>
    </row>
    <row r="44" spans="1:13" ht="11.25" customHeight="1">
      <c r="A44" s="149"/>
      <c r="B44" s="81"/>
      <c r="C44" s="148"/>
      <c r="D44" s="148"/>
      <c r="E44" s="76"/>
      <c r="F44" s="148"/>
      <c r="G44" s="148"/>
      <c r="H44" s="76"/>
      <c r="I44" s="148"/>
      <c r="J44" s="148"/>
      <c r="K44" s="148"/>
      <c r="L44" s="76"/>
      <c r="M44" s="76"/>
    </row>
    <row r="45" spans="1:13" ht="11.25" customHeight="1">
      <c r="A45" s="149"/>
      <c r="B45" s="81"/>
      <c r="C45" s="148"/>
      <c r="D45" s="148"/>
      <c r="E45" s="76"/>
      <c r="F45" s="148"/>
      <c r="G45" s="148"/>
      <c r="H45" s="76"/>
      <c r="I45" s="148"/>
      <c r="J45" s="148"/>
      <c r="K45" s="148"/>
      <c r="L45" s="76"/>
      <c r="M45" s="76"/>
    </row>
    <row r="46" spans="1:13" ht="11.25" customHeight="1">
      <c r="A46" s="149"/>
      <c r="B46" s="81"/>
      <c r="C46" s="148"/>
      <c r="D46" s="148"/>
      <c r="E46" s="76"/>
      <c r="F46" s="148"/>
      <c r="G46" s="148"/>
      <c r="H46" s="76"/>
      <c r="I46" s="148"/>
      <c r="J46" s="148"/>
      <c r="K46" s="148"/>
      <c r="L46" s="76"/>
      <c r="M46" s="76"/>
    </row>
    <row r="47" spans="1:13" ht="11.25" customHeight="1">
      <c r="A47" s="149"/>
      <c r="B47" s="80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1.25" customHeight="1">
      <c r="A48" s="149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76"/>
    </row>
    <row r="49" spans="1:13" ht="11.25" customHeight="1">
      <c r="A49" s="149"/>
      <c r="B49" s="81"/>
      <c r="C49" s="148"/>
      <c r="D49" s="148"/>
      <c r="E49" s="76"/>
      <c r="F49" s="148"/>
      <c r="G49" s="148"/>
      <c r="H49" s="76"/>
      <c r="I49" s="148"/>
      <c r="J49" s="148"/>
      <c r="K49" s="148"/>
      <c r="L49" s="76"/>
      <c r="M49" s="76"/>
    </row>
    <row r="50" spans="1:13" ht="11.25" customHeight="1">
      <c r="A50" s="149"/>
      <c r="B50" s="81"/>
      <c r="C50" s="148"/>
      <c r="D50" s="148"/>
      <c r="E50" s="76"/>
      <c r="F50" s="148"/>
      <c r="G50" s="148"/>
      <c r="H50" s="76"/>
      <c r="I50" s="148"/>
      <c r="J50" s="148"/>
      <c r="K50" s="148"/>
      <c r="L50" s="76"/>
      <c r="M50" s="76"/>
    </row>
    <row r="51" spans="1:13" ht="11.25" customHeight="1">
      <c r="A51" s="149"/>
      <c r="B51" s="81"/>
      <c r="C51" s="148"/>
      <c r="D51" s="148"/>
      <c r="E51" s="76"/>
      <c r="F51" s="148"/>
      <c r="G51" s="148"/>
      <c r="H51" s="76"/>
      <c r="I51" s="148"/>
      <c r="J51" s="148"/>
      <c r="K51" s="148"/>
      <c r="L51" s="76"/>
      <c r="M51" s="76"/>
    </row>
    <row r="52" spans="1:13" ht="11.25" customHeight="1">
      <c r="A52" s="149"/>
      <c r="B52" s="81"/>
      <c r="C52" s="148"/>
      <c r="D52" s="148"/>
      <c r="E52" s="76"/>
      <c r="F52" s="148"/>
      <c r="G52" s="148"/>
      <c r="H52" s="76"/>
      <c r="I52" s="148"/>
      <c r="J52" s="148"/>
      <c r="K52" s="148"/>
      <c r="L52" s="76"/>
      <c r="M52" s="76"/>
    </row>
    <row r="53" spans="1:13" ht="11.25" customHeight="1">
      <c r="A53" s="149"/>
      <c r="B53" s="81"/>
      <c r="C53" s="148"/>
      <c r="D53" s="148"/>
      <c r="E53" s="76"/>
      <c r="F53" s="148"/>
      <c r="G53" s="148"/>
      <c r="H53" s="76"/>
      <c r="I53" s="148"/>
      <c r="J53" s="148"/>
      <c r="K53" s="148"/>
      <c r="L53" s="76"/>
      <c r="M53" s="76"/>
    </row>
    <row r="54" spans="1:13" ht="11.25" customHeight="1">
      <c r="A54" s="149"/>
      <c r="B54" s="81"/>
      <c r="C54" s="148"/>
      <c r="D54" s="148"/>
      <c r="E54" s="76"/>
      <c r="F54" s="148"/>
      <c r="G54" s="148"/>
      <c r="H54" s="76"/>
      <c r="I54" s="148"/>
      <c r="J54" s="148"/>
      <c r="K54" s="148"/>
      <c r="L54" s="76"/>
      <c r="M54" s="76"/>
    </row>
    <row r="55" spans="1:13" ht="11.25" customHeight="1">
      <c r="A55" s="149"/>
      <c r="B55" s="80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1.25" customHeight="1">
      <c r="A56" s="149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76"/>
    </row>
    <row r="57" spans="1:13" ht="11.25" customHeight="1">
      <c r="A57" s="149"/>
      <c r="B57" s="81"/>
      <c r="C57" s="148"/>
      <c r="D57" s="148"/>
      <c r="E57" s="76"/>
      <c r="F57" s="148"/>
      <c r="G57" s="148"/>
      <c r="H57" s="76"/>
      <c r="I57" s="148"/>
      <c r="J57" s="148"/>
      <c r="K57" s="148"/>
      <c r="L57" s="76"/>
      <c r="M57" s="76"/>
    </row>
    <row r="58" spans="1:13" ht="11.25" customHeight="1">
      <c r="A58" s="149"/>
      <c r="B58" s="81"/>
      <c r="C58" s="148"/>
      <c r="D58" s="148"/>
      <c r="E58" s="76"/>
      <c r="F58" s="148"/>
      <c r="G58" s="148"/>
      <c r="H58" s="76"/>
      <c r="I58" s="148"/>
      <c r="J58" s="148"/>
      <c r="K58" s="148"/>
      <c r="L58" s="76"/>
      <c r="M58" s="76"/>
    </row>
    <row r="59" spans="1:13" ht="11.25" customHeight="1">
      <c r="A59" s="149"/>
      <c r="B59" s="81"/>
      <c r="C59" s="148"/>
      <c r="D59" s="148"/>
      <c r="E59" s="76"/>
      <c r="F59" s="148"/>
      <c r="G59" s="148"/>
      <c r="H59" s="76"/>
      <c r="I59" s="82"/>
      <c r="J59" s="148"/>
      <c r="K59" s="148"/>
      <c r="L59" s="76"/>
      <c r="M59" s="76"/>
    </row>
    <row r="60" spans="1:13" ht="11.25" customHeight="1">
      <c r="A60" s="149"/>
      <c r="B60" s="81"/>
      <c r="C60" s="148"/>
      <c r="D60" s="148"/>
      <c r="E60" s="76"/>
      <c r="F60" s="148"/>
      <c r="G60" s="148"/>
      <c r="H60" s="76"/>
      <c r="I60" s="148"/>
      <c r="J60" s="148"/>
      <c r="K60" s="148"/>
      <c r="L60" s="76"/>
      <c r="M60" s="76"/>
    </row>
    <row r="61" spans="1:13" ht="11.25" customHeight="1">
      <c r="A61" s="149"/>
      <c r="B61" s="80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1.25" customHeight="1">
      <c r="A62" s="149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76"/>
    </row>
    <row r="63" spans="1:13" ht="11.25" customHeight="1">
      <c r="A63" s="149"/>
      <c r="B63" s="81"/>
      <c r="C63" s="148"/>
      <c r="D63" s="148"/>
      <c r="E63" s="148"/>
      <c r="F63" s="148"/>
      <c r="G63" s="148"/>
      <c r="H63" s="148"/>
      <c r="I63" s="150"/>
      <c r="J63" s="148"/>
      <c r="K63" s="148"/>
      <c r="L63" s="76"/>
      <c r="M63" s="76"/>
    </row>
    <row r="64" spans="1:13" ht="11.25" customHeight="1">
      <c r="A64" s="149"/>
      <c r="B64" s="81"/>
      <c r="C64" s="148"/>
      <c r="D64" s="148"/>
      <c r="E64" s="148"/>
      <c r="F64" s="148"/>
      <c r="G64" s="148"/>
      <c r="H64" s="148"/>
      <c r="I64" s="150"/>
      <c r="J64" s="148"/>
      <c r="K64" s="148"/>
      <c r="L64" s="76"/>
      <c r="M64" s="76"/>
    </row>
    <row r="65" spans="1:13" ht="11.25" customHeight="1">
      <c r="A65" s="149"/>
      <c r="B65" s="80"/>
      <c r="C65" s="76"/>
      <c r="D65" s="76"/>
      <c r="E65" s="76"/>
      <c r="F65" s="76"/>
      <c r="G65" s="76"/>
      <c r="H65" s="76"/>
      <c r="I65" s="82"/>
      <c r="J65" s="76"/>
      <c r="K65" s="76"/>
      <c r="L65" s="76"/>
      <c r="M65" s="76"/>
    </row>
    <row r="66" spans="1:13" ht="11.25" customHeight="1">
      <c r="A66" s="146"/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1.25" customHeight="1">
      <c r="A67" s="149"/>
      <c r="B67" s="8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7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54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55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5424</v>
      </c>
      <c r="J6" s="18">
        <v>4891</v>
      </c>
      <c r="K6" s="19">
        <f>SUM(I6:J6)</f>
        <v>10315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163</v>
      </c>
      <c r="D13" s="51">
        <v>1258</v>
      </c>
      <c r="E13" s="51">
        <v>13860</v>
      </c>
      <c r="F13" s="51">
        <v>10013</v>
      </c>
      <c r="G13" s="52">
        <f aca="true" t="shared" si="0" ref="G13:G19">SUM(E13:F13)</f>
        <v>23873</v>
      </c>
      <c r="H13" s="51">
        <v>881795</v>
      </c>
      <c r="I13" s="51">
        <v>627317</v>
      </c>
      <c r="J13" s="52">
        <f aca="true" t="shared" si="1" ref="J13:J19">SUM(H13:I13)</f>
        <v>1509112</v>
      </c>
      <c r="K13" s="51">
        <v>0</v>
      </c>
      <c r="L13" s="51">
        <v>45275</v>
      </c>
      <c r="M13" s="51">
        <v>32599</v>
      </c>
      <c r="N13" s="53">
        <f aca="true" t="shared" si="2" ref="N13:N19">SUM(L13:M13)</f>
        <v>77874</v>
      </c>
      <c r="O13" s="54">
        <f aca="true" t="shared" si="3" ref="O13:O19">ROUND(N13/31,1)</f>
        <v>2512.1</v>
      </c>
      <c r="P13" s="54">
        <f aca="true" t="shared" si="4" ref="P13:P19">ROUND(J13/496,1)</f>
        <v>3042.6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117</v>
      </c>
      <c r="D14" s="51">
        <v>555</v>
      </c>
      <c r="E14" s="51">
        <v>3915</v>
      </c>
      <c r="F14" s="51">
        <v>4257</v>
      </c>
      <c r="G14" s="52">
        <f t="shared" si="0"/>
        <v>8172</v>
      </c>
      <c r="H14" s="51">
        <v>200869</v>
      </c>
      <c r="I14" s="51">
        <v>217994</v>
      </c>
      <c r="J14" s="52">
        <f t="shared" si="1"/>
        <v>418863</v>
      </c>
      <c r="K14" s="51">
        <v>418862</v>
      </c>
      <c r="L14" s="51">
        <v>11063</v>
      </c>
      <c r="M14" s="51">
        <v>11971</v>
      </c>
      <c r="N14" s="53">
        <f t="shared" si="2"/>
        <v>23034</v>
      </c>
      <c r="O14" s="54">
        <f t="shared" si="3"/>
        <v>743</v>
      </c>
      <c r="P14" s="54">
        <f t="shared" si="4"/>
        <v>844.5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66</v>
      </c>
      <c r="D15" s="51">
        <v>143</v>
      </c>
      <c r="E15" s="51">
        <v>640</v>
      </c>
      <c r="F15" s="51">
        <v>472</v>
      </c>
      <c r="G15" s="52">
        <f t="shared" si="0"/>
        <v>1112</v>
      </c>
      <c r="H15" s="51">
        <v>43349</v>
      </c>
      <c r="I15" s="51">
        <v>32146</v>
      </c>
      <c r="J15" s="52">
        <f t="shared" si="1"/>
        <v>75495</v>
      </c>
      <c r="K15" s="51">
        <v>75495</v>
      </c>
      <c r="L15" s="51">
        <v>1761</v>
      </c>
      <c r="M15" s="51">
        <v>1355</v>
      </c>
      <c r="N15" s="53">
        <f t="shared" si="2"/>
        <v>3116</v>
      </c>
      <c r="O15" s="54">
        <f t="shared" si="3"/>
        <v>100.5</v>
      </c>
      <c r="P15" s="54">
        <f t="shared" si="4"/>
        <v>152.2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97</v>
      </c>
      <c r="D16" s="51">
        <v>560</v>
      </c>
      <c r="E16" s="51">
        <v>3649</v>
      </c>
      <c r="F16" s="51">
        <v>4635</v>
      </c>
      <c r="G16" s="52">
        <f t="shared" si="0"/>
        <v>8284</v>
      </c>
      <c r="H16" s="51">
        <v>224131</v>
      </c>
      <c r="I16" s="51">
        <v>281755</v>
      </c>
      <c r="J16" s="52">
        <f t="shared" si="1"/>
        <v>505886</v>
      </c>
      <c r="K16" s="51">
        <v>505886</v>
      </c>
      <c r="L16" s="51">
        <v>10630</v>
      </c>
      <c r="M16" s="51">
        <v>13865</v>
      </c>
      <c r="N16" s="53">
        <f t="shared" si="2"/>
        <v>24495</v>
      </c>
      <c r="O16" s="54">
        <f t="shared" si="3"/>
        <v>790.2</v>
      </c>
      <c r="P16" s="54">
        <f t="shared" si="4"/>
        <v>1019.9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15</v>
      </c>
      <c r="D17" s="51">
        <v>314</v>
      </c>
      <c r="E17" s="51">
        <v>3196</v>
      </c>
      <c r="F17" s="51">
        <v>2784</v>
      </c>
      <c r="G17" s="52">
        <f t="shared" si="0"/>
        <v>5980</v>
      </c>
      <c r="H17" s="51">
        <v>174060</v>
      </c>
      <c r="I17" s="51">
        <v>152843</v>
      </c>
      <c r="J17" s="52">
        <f t="shared" si="1"/>
        <v>326903</v>
      </c>
      <c r="K17" s="51">
        <v>0</v>
      </c>
      <c r="L17" s="51">
        <v>9878</v>
      </c>
      <c r="M17" s="51">
        <v>8683</v>
      </c>
      <c r="N17" s="53">
        <f t="shared" si="2"/>
        <v>18561</v>
      </c>
      <c r="O17" s="54">
        <f t="shared" si="3"/>
        <v>598.7</v>
      </c>
      <c r="P17" s="54">
        <f t="shared" si="4"/>
        <v>659.1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11</v>
      </c>
      <c r="D18" s="51">
        <v>20</v>
      </c>
      <c r="E18" s="51">
        <v>89</v>
      </c>
      <c r="F18" s="51">
        <v>116</v>
      </c>
      <c r="G18" s="52">
        <f t="shared" si="0"/>
        <v>205</v>
      </c>
      <c r="H18" s="51">
        <v>1426</v>
      </c>
      <c r="I18" s="51">
        <v>1778</v>
      </c>
      <c r="J18" s="52">
        <f t="shared" si="1"/>
        <v>3204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6.5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17</v>
      </c>
      <c r="D19" s="60">
        <v>50</v>
      </c>
      <c r="E19" s="60">
        <v>489</v>
      </c>
      <c r="F19" s="60">
        <v>82</v>
      </c>
      <c r="G19" s="61">
        <f t="shared" si="0"/>
        <v>571</v>
      </c>
      <c r="H19" s="60">
        <v>8606</v>
      </c>
      <c r="I19" s="60">
        <v>1443</v>
      </c>
      <c r="J19" s="61">
        <f t="shared" si="1"/>
        <v>10049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20.3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486</v>
      </c>
      <c r="D20" s="52">
        <f t="shared" si="5"/>
        <v>2900</v>
      </c>
      <c r="E20" s="52">
        <f t="shared" si="5"/>
        <v>25838</v>
      </c>
      <c r="F20" s="52">
        <f t="shared" si="5"/>
        <v>22359</v>
      </c>
      <c r="G20" s="52">
        <f t="shared" si="5"/>
        <v>48197</v>
      </c>
      <c r="H20" s="52">
        <f t="shared" si="5"/>
        <v>1534236</v>
      </c>
      <c r="I20" s="52">
        <f t="shared" si="5"/>
        <v>1315276</v>
      </c>
      <c r="J20" s="52">
        <f t="shared" si="5"/>
        <v>2849512</v>
      </c>
      <c r="K20" s="52">
        <f t="shared" si="5"/>
        <v>1000243</v>
      </c>
      <c r="L20" s="52">
        <f t="shared" si="5"/>
        <v>78607</v>
      </c>
      <c r="M20" s="52">
        <f t="shared" si="5"/>
        <v>68473</v>
      </c>
      <c r="N20" s="53">
        <f t="shared" si="5"/>
        <v>147080</v>
      </c>
      <c r="O20" s="66">
        <f t="shared" si="5"/>
        <v>4744.5</v>
      </c>
      <c r="P20" s="66">
        <f t="shared" si="5"/>
        <v>5745.1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56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57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13029</v>
      </c>
      <c r="J6" s="18">
        <v>4976</v>
      </c>
      <c r="K6" s="19">
        <f>SUM(I6:J6)</f>
        <v>18005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245</v>
      </c>
      <c r="D13" s="51">
        <v>1694</v>
      </c>
      <c r="E13" s="51">
        <v>33482</v>
      </c>
      <c r="F13" s="51">
        <v>12522</v>
      </c>
      <c r="G13" s="52">
        <f aca="true" t="shared" si="0" ref="G13:G19">SUM(E13:F13)</f>
        <v>46004</v>
      </c>
      <c r="H13" s="51">
        <v>1767590</v>
      </c>
      <c r="I13" s="51">
        <v>659370</v>
      </c>
      <c r="J13" s="52">
        <f aca="true" t="shared" si="1" ref="J13:J19">SUM(H13:I13)</f>
        <v>2426960</v>
      </c>
      <c r="K13" s="51">
        <v>208072</v>
      </c>
      <c r="L13" s="51">
        <v>101539</v>
      </c>
      <c r="M13" s="51">
        <v>38378</v>
      </c>
      <c r="N13" s="53">
        <f aca="true" t="shared" si="2" ref="N13:N19">SUM(L13:M13)</f>
        <v>139917</v>
      </c>
      <c r="O13" s="54">
        <f aca="true" t="shared" si="3" ref="O13:O19">ROUND(N13/31,1)</f>
        <v>4513.5</v>
      </c>
      <c r="P13" s="54">
        <f aca="true" t="shared" si="4" ref="P13:P19">ROUND(J13/496,1)</f>
        <v>4893.1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151</v>
      </c>
      <c r="D14" s="51">
        <v>653</v>
      </c>
      <c r="E14" s="51">
        <v>10775</v>
      </c>
      <c r="F14" s="51">
        <v>4595</v>
      </c>
      <c r="G14" s="52">
        <f t="shared" si="0"/>
        <v>15370</v>
      </c>
      <c r="H14" s="51">
        <v>614607</v>
      </c>
      <c r="I14" s="51">
        <v>278421</v>
      </c>
      <c r="J14" s="52">
        <f t="shared" si="1"/>
        <v>893028</v>
      </c>
      <c r="K14" s="51">
        <v>869091</v>
      </c>
      <c r="L14" s="51">
        <v>30641</v>
      </c>
      <c r="M14" s="51">
        <v>12933</v>
      </c>
      <c r="N14" s="53">
        <f t="shared" si="2"/>
        <v>43574</v>
      </c>
      <c r="O14" s="54">
        <f t="shared" si="3"/>
        <v>1405.6</v>
      </c>
      <c r="P14" s="54">
        <f t="shared" si="4"/>
        <v>1800.5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98</v>
      </c>
      <c r="D15" s="51">
        <v>207</v>
      </c>
      <c r="E15" s="51">
        <v>2071</v>
      </c>
      <c r="F15" s="51">
        <v>913</v>
      </c>
      <c r="G15" s="52">
        <f t="shared" si="0"/>
        <v>2984</v>
      </c>
      <c r="H15" s="51">
        <v>187954</v>
      </c>
      <c r="I15" s="51">
        <v>79096</v>
      </c>
      <c r="J15" s="52">
        <f t="shared" si="1"/>
        <v>267050</v>
      </c>
      <c r="K15" s="51">
        <v>264618</v>
      </c>
      <c r="L15" s="51">
        <v>6183</v>
      </c>
      <c r="M15" s="51">
        <v>2750</v>
      </c>
      <c r="N15" s="53">
        <f t="shared" si="2"/>
        <v>8933</v>
      </c>
      <c r="O15" s="54">
        <f t="shared" si="3"/>
        <v>288.2</v>
      </c>
      <c r="P15" s="54">
        <f t="shared" si="4"/>
        <v>538.4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110</v>
      </c>
      <c r="D16" s="51">
        <v>322</v>
      </c>
      <c r="E16" s="51">
        <v>4634</v>
      </c>
      <c r="F16" s="51">
        <v>1515</v>
      </c>
      <c r="G16" s="52">
        <f t="shared" si="0"/>
        <v>6149</v>
      </c>
      <c r="H16" s="51">
        <v>324446</v>
      </c>
      <c r="I16" s="51">
        <v>105280</v>
      </c>
      <c r="J16" s="52">
        <f t="shared" si="1"/>
        <v>429726</v>
      </c>
      <c r="K16" s="51">
        <v>429534</v>
      </c>
      <c r="L16" s="51">
        <v>12131</v>
      </c>
      <c r="M16" s="51">
        <v>3997</v>
      </c>
      <c r="N16" s="53">
        <f t="shared" si="2"/>
        <v>16128</v>
      </c>
      <c r="O16" s="54">
        <f t="shared" si="3"/>
        <v>520.3</v>
      </c>
      <c r="P16" s="54">
        <f t="shared" si="4"/>
        <v>866.4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12</v>
      </c>
      <c r="D17" s="51">
        <v>159</v>
      </c>
      <c r="E17" s="51">
        <v>2988</v>
      </c>
      <c r="F17" s="51">
        <v>983</v>
      </c>
      <c r="G17" s="52">
        <f t="shared" si="0"/>
        <v>3971</v>
      </c>
      <c r="H17" s="51">
        <v>143728</v>
      </c>
      <c r="I17" s="51">
        <v>47328</v>
      </c>
      <c r="J17" s="52">
        <f t="shared" si="1"/>
        <v>191056</v>
      </c>
      <c r="K17" s="51">
        <v>3936</v>
      </c>
      <c r="L17" s="51">
        <v>8869</v>
      </c>
      <c r="M17" s="51">
        <v>2899</v>
      </c>
      <c r="N17" s="53">
        <f t="shared" si="2"/>
        <v>11768</v>
      </c>
      <c r="O17" s="54">
        <f t="shared" si="3"/>
        <v>379.6</v>
      </c>
      <c r="P17" s="54">
        <f t="shared" si="4"/>
        <v>385.2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616</v>
      </c>
      <c r="D20" s="52">
        <f t="shared" si="5"/>
        <v>3035</v>
      </c>
      <c r="E20" s="52">
        <f t="shared" si="5"/>
        <v>53950</v>
      </c>
      <c r="F20" s="52">
        <f t="shared" si="5"/>
        <v>20528</v>
      </c>
      <c r="G20" s="52">
        <f t="shared" si="5"/>
        <v>74478</v>
      </c>
      <c r="H20" s="52">
        <f t="shared" si="5"/>
        <v>3038325</v>
      </c>
      <c r="I20" s="52">
        <f t="shared" si="5"/>
        <v>1169495</v>
      </c>
      <c r="J20" s="52">
        <f t="shared" si="5"/>
        <v>4207820</v>
      </c>
      <c r="K20" s="52">
        <f t="shared" si="5"/>
        <v>1775251</v>
      </c>
      <c r="L20" s="52">
        <f t="shared" si="5"/>
        <v>159363</v>
      </c>
      <c r="M20" s="52">
        <f t="shared" si="5"/>
        <v>60957</v>
      </c>
      <c r="N20" s="53">
        <f t="shared" si="5"/>
        <v>220320</v>
      </c>
      <c r="O20" s="66">
        <f t="shared" si="5"/>
        <v>7107.200000000001</v>
      </c>
      <c r="P20" s="66">
        <f t="shared" si="5"/>
        <v>8483.6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58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59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7276</v>
      </c>
      <c r="J6" s="18">
        <v>6546</v>
      </c>
      <c r="K6" s="19">
        <f>SUM(I6:J6)</f>
        <v>13822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243</v>
      </c>
      <c r="D13" s="51">
        <v>948</v>
      </c>
      <c r="E13" s="51">
        <v>11319</v>
      </c>
      <c r="F13" s="51">
        <v>6066</v>
      </c>
      <c r="G13" s="52">
        <f aca="true" t="shared" si="0" ref="G13:G19">SUM(E13:F13)</f>
        <v>17385</v>
      </c>
      <c r="H13" s="51">
        <v>596279</v>
      </c>
      <c r="I13" s="51">
        <v>322821</v>
      </c>
      <c r="J13" s="52">
        <f aca="true" t="shared" si="1" ref="J13:J19">SUM(H13:I13)</f>
        <v>919100</v>
      </c>
      <c r="K13" s="51">
        <v>175398</v>
      </c>
      <c r="L13" s="51">
        <v>34597</v>
      </c>
      <c r="M13" s="51">
        <v>18550</v>
      </c>
      <c r="N13" s="53">
        <f aca="true" t="shared" si="2" ref="N13:N19">SUM(L13:M13)</f>
        <v>53147</v>
      </c>
      <c r="O13" s="54">
        <f aca="true" t="shared" si="3" ref="O13:O19">ROUND(N13/31,1)</f>
        <v>1714.4</v>
      </c>
      <c r="P13" s="54">
        <f aca="true" t="shared" si="4" ref="P13:P19">ROUND(J13/496,1)</f>
        <v>1853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290</v>
      </c>
      <c r="D14" s="51">
        <v>842</v>
      </c>
      <c r="E14" s="51">
        <v>6668</v>
      </c>
      <c r="F14" s="51">
        <v>5263</v>
      </c>
      <c r="G14" s="52">
        <f t="shared" si="0"/>
        <v>11931</v>
      </c>
      <c r="H14" s="51">
        <v>302805</v>
      </c>
      <c r="I14" s="51">
        <v>179366</v>
      </c>
      <c r="J14" s="52">
        <f t="shared" si="1"/>
        <v>482171</v>
      </c>
      <c r="K14" s="51">
        <v>472511</v>
      </c>
      <c r="L14" s="51">
        <v>17831</v>
      </c>
      <c r="M14" s="51">
        <v>10724</v>
      </c>
      <c r="N14" s="53">
        <f t="shared" si="2"/>
        <v>28555</v>
      </c>
      <c r="O14" s="54">
        <f t="shared" si="3"/>
        <v>921.1</v>
      </c>
      <c r="P14" s="54">
        <f t="shared" si="4"/>
        <v>972.1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692</v>
      </c>
      <c r="D15" s="51">
        <v>1707</v>
      </c>
      <c r="E15" s="51">
        <v>5388</v>
      </c>
      <c r="F15" s="51">
        <v>3294</v>
      </c>
      <c r="G15" s="52">
        <f t="shared" si="0"/>
        <v>8682</v>
      </c>
      <c r="H15" s="51">
        <v>58185</v>
      </c>
      <c r="I15" s="51">
        <v>33789</v>
      </c>
      <c r="J15" s="52">
        <f t="shared" si="1"/>
        <v>91974</v>
      </c>
      <c r="K15" s="51">
        <v>87508</v>
      </c>
      <c r="L15" s="51">
        <v>2434</v>
      </c>
      <c r="M15" s="51">
        <v>1449</v>
      </c>
      <c r="N15" s="53">
        <f t="shared" si="2"/>
        <v>3883</v>
      </c>
      <c r="O15" s="54">
        <f t="shared" si="3"/>
        <v>125.3</v>
      </c>
      <c r="P15" s="54">
        <f t="shared" si="4"/>
        <v>185.4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237</v>
      </c>
      <c r="D16" s="51">
        <v>742</v>
      </c>
      <c r="E16" s="51">
        <v>4852</v>
      </c>
      <c r="F16" s="51">
        <v>4178</v>
      </c>
      <c r="G16" s="52">
        <f t="shared" si="0"/>
        <v>9030</v>
      </c>
      <c r="H16" s="51">
        <v>211753</v>
      </c>
      <c r="I16" s="51">
        <v>209469</v>
      </c>
      <c r="J16" s="52">
        <f t="shared" si="1"/>
        <v>421222</v>
      </c>
      <c r="K16" s="51">
        <v>421158</v>
      </c>
      <c r="L16" s="51">
        <v>8009</v>
      </c>
      <c r="M16" s="51">
        <v>8067</v>
      </c>
      <c r="N16" s="53">
        <f t="shared" si="2"/>
        <v>16076</v>
      </c>
      <c r="O16" s="54">
        <f t="shared" si="3"/>
        <v>518.6</v>
      </c>
      <c r="P16" s="54">
        <f t="shared" si="4"/>
        <v>849.2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12</v>
      </c>
      <c r="D17" s="51">
        <v>169</v>
      </c>
      <c r="E17" s="51">
        <v>2139</v>
      </c>
      <c r="F17" s="51">
        <v>886</v>
      </c>
      <c r="G17" s="52">
        <f t="shared" si="0"/>
        <v>3025</v>
      </c>
      <c r="H17" s="51">
        <v>125528</v>
      </c>
      <c r="I17" s="51">
        <v>51880</v>
      </c>
      <c r="J17" s="52">
        <f t="shared" si="1"/>
        <v>177408</v>
      </c>
      <c r="K17" s="51">
        <v>112</v>
      </c>
      <c r="L17" s="51">
        <v>7647</v>
      </c>
      <c r="M17" s="51">
        <v>3137</v>
      </c>
      <c r="N17" s="53">
        <f t="shared" si="2"/>
        <v>10784</v>
      </c>
      <c r="O17" s="54">
        <f t="shared" si="3"/>
        <v>347.9</v>
      </c>
      <c r="P17" s="54">
        <f t="shared" si="4"/>
        <v>357.7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5</v>
      </c>
      <c r="D18" s="51">
        <v>8</v>
      </c>
      <c r="E18" s="51">
        <v>24</v>
      </c>
      <c r="F18" s="51">
        <v>19</v>
      </c>
      <c r="G18" s="52">
        <f t="shared" si="0"/>
        <v>43</v>
      </c>
      <c r="H18" s="51">
        <v>1035</v>
      </c>
      <c r="I18" s="51">
        <v>1014</v>
      </c>
      <c r="J18" s="52">
        <f t="shared" si="1"/>
        <v>2049</v>
      </c>
      <c r="K18" s="57"/>
      <c r="L18" s="51">
        <v>42</v>
      </c>
      <c r="M18" s="51">
        <v>28</v>
      </c>
      <c r="N18" s="53">
        <f t="shared" si="2"/>
        <v>70</v>
      </c>
      <c r="O18" s="54">
        <f t="shared" si="3"/>
        <v>2.3</v>
      </c>
      <c r="P18" s="54">
        <f t="shared" si="4"/>
        <v>4.1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125</v>
      </c>
      <c r="D19" s="60">
        <v>221</v>
      </c>
      <c r="E19" s="60">
        <v>1021</v>
      </c>
      <c r="F19" s="60">
        <v>657</v>
      </c>
      <c r="G19" s="61">
        <f t="shared" si="0"/>
        <v>1678</v>
      </c>
      <c r="H19" s="60">
        <v>11539</v>
      </c>
      <c r="I19" s="60">
        <v>5807</v>
      </c>
      <c r="J19" s="61">
        <f t="shared" si="1"/>
        <v>17346</v>
      </c>
      <c r="K19" s="62"/>
      <c r="L19" s="60">
        <v>259</v>
      </c>
      <c r="M19" s="60">
        <v>60</v>
      </c>
      <c r="N19" s="63">
        <f t="shared" si="2"/>
        <v>319</v>
      </c>
      <c r="O19" s="64">
        <f t="shared" si="3"/>
        <v>10.3</v>
      </c>
      <c r="P19" s="64">
        <f t="shared" si="4"/>
        <v>35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1604</v>
      </c>
      <c r="D20" s="52">
        <f t="shared" si="5"/>
        <v>4637</v>
      </c>
      <c r="E20" s="52">
        <f t="shared" si="5"/>
        <v>31411</v>
      </c>
      <c r="F20" s="52">
        <f t="shared" si="5"/>
        <v>20363</v>
      </c>
      <c r="G20" s="52">
        <f t="shared" si="5"/>
        <v>51774</v>
      </c>
      <c r="H20" s="52">
        <f t="shared" si="5"/>
        <v>1307124</v>
      </c>
      <c r="I20" s="52">
        <f t="shared" si="5"/>
        <v>804146</v>
      </c>
      <c r="J20" s="52">
        <f t="shared" si="5"/>
        <v>2111270</v>
      </c>
      <c r="K20" s="52">
        <f t="shared" si="5"/>
        <v>1156687</v>
      </c>
      <c r="L20" s="52">
        <f t="shared" si="5"/>
        <v>70819</v>
      </c>
      <c r="M20" s="52">
        <f t="shared" si="5"/>
        <v>42015</v>
      </c>
      <c r="N20" s="53">
        <f t="shared" si="5"/>
        <v>112834</v>
      </c>
      <c r="O20" s="66">
        <f t="shared" si="5"/>
        <v>3639.9000000000005</v>
      </c>
      <c r="P20" s="66">
        <f t="shared" si="5"/>
        <v>4256.5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60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61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1965</v>
      </c>
      <c r="J6" s="18">
        <v>1378</v>
      </c>
      <c r="K6" s="19">
        <f>SUM(I6:J6)</f>
        <v>3343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158</v>
      </c>
      <c r="D13" s="51">
        <v>262</v>
      </c>
      <c r="E13" s="51">
        <v>3844</v>
      </c>
      <c r="F13" s="51">
        <v>1437</v>
      </c>
      <c r="G13" s="52">
        <f aca="true" t="shared" si="0" ref="G13:G19">SUM(E13:F13)</f>
        <v>5281</v>
      </c>
      <c r="H13" s="51">
        <v>203177</v>
      </c>
      <c r="I13" s="51">
        <v>74954</v>
      </c>
      <c r="J13" s="52">
        <f aca="true" t="shared" si="1" ref="J13:J19">SUM(H13:I13)</f>
        <v>278131</v>
      </c>
      <c r="K13" s="51">
        <v>91354</v>
      </c>
      <c r="L13" s="51">
        <v>11556</v>
      </c>
      <c r="M13" s="51">
        <v>4249</v>
      </c>
      <c r="N13" s="53">
        <f aca="true" t="shared" si="2" ref="N13:N19">SUM(L13:M13)</f>
        <v>15805</v>
      </c>
      <c r="O13" s="54">
        <f aca="true" t="shared" si="3" ref="O13:O19">ROUND(N13/31,1)</f>
        <v>509.8</v>
      </c>
      <c r="P13" s="54">
        <f aca="true" t="shared" si="4" ref="P13:P19">ROUND(J13/496,1)</f>
        <v>560.7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170</v>
      </c>
      <c r="D14" s="51">
        <v>205</v>
      </c>
      <c r="E14" s="51">
        <v>2330</v>
      </c>
      <c r="F14" s="51">
        <v>1135</v>
      </c>
      <c r="G14" s="52">
        <f t="shared" si="0"/>
        <v>3465</v>
      </c>
      <c r="H14" s="51">
        <v>94649</v>
      </c>
      <c r="I14" s="51">
        <v>43974</v>
      </c>
      <c r="J14" s="52">
        <f t="shared" si="1"/>
        <v>138623</v>
      </c>
      <c r="K14" s="51">
        <v>137136</v>
      </c>
      <c r="L14" s="51">
        <v>5024</v>
      </c>
      <c r="M14" s="51">
        <v>1853</v>
      </c>
      <c r="N14" s="53">
        <f t="shared" si="2"/>
        <v>6877</v>
      </c>
      <c r="O14" s="54">
        <f t="shared" si="3"/>
        <v>221.8</v>
      </c>
      <c r="P14" s="54">
        <f t="shared" si="4"/>
        <v>279.5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404</v>
      </c>
      <c r="D15" s="51">
        <v>489</v>
      </c>
      <c r="E15" s="51">
        <v>1759</v>
      </c>
      <c r="F15" s="51">
        <v>3298</v>
      </c>
      <c r="G15" s="52">
        <f t="shared" si="0"/>
        <v>5057</v>
      </c>
      <c r="H15" s="51">
        <v>29984</v>
      </c>
      <c r="I15" s="51">
        <v>41667</v>
      </c>
      <c r="J15" s="52">
        <f t="shared" si="1"/>
        <v>71651</v>
      </c>
      <c r="K15" s="51">
        <v>71651</v>
      </c>
      <c r="L15" s="51">
        <v>1280</v>
      </c>
      <c r="M15" s="51">
        <v>1652</v>
      </c>
      <c r="N15" s="53">
        <f t="shared" si="2"/>
        <v>2932</v>
      </c>
      <c r="O15" s="54">
        <f t="shared" si="3"/>
        <v>94.6</v>
      </c>
      <c r="P15" s="54">
        <f t="shared" si="4"/>
        <v>144.5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55</v>
      </c>
      <c r="D16" s="51">
        <v>139</v>
      </c>
      <c r="E16" s="51">
        <v>1605</v>
      </c>
      <c r="F16" s="51">
        <v>1171</v>
      </c>
      <c r="G16" s="52">
        <f t="shared" si="0"/>
        <v>2776</v>
      </c>
      <c r="H16" s="51">
        <v>100939</v>
      </c>
      <c r="I16" s="51">
        <v>78568</v>
      </c>
      <c r="J16" s="52">
        <f t="shared" si="1"/>
        <v>179507</v>
      </c>
      <c r="K16" s="51">
        <v>179507</v>
      </c>
      <c r="L16" s="51">
        <v>4314</v>
      </c>
      <c r="M16" s="51">
        <v>3404</v>
      </c>
      <c r="N16" s="53">
        <f t="shared" si="2"/>
        <v>7718</v>
      </c>
      <c r="O16" s="54">
        <f t="shared" si="3"/>
        <v>249</v>
      </c>
      <c r="P16" s="54">
        <f t="shared" si="4"/>
        <v>361.9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17</v>
      </c>
      <c r="D17" s="51">
        <v>53</v>
      </c>
      <c r="E17" s="51">
        <v>822</v>
      </c>
      <c r="F17" s="51">
        <v>395</v>
      </c>
      <c r="G17" s="52">
        <f t="shared" si="0"/>
        <v>1217</v>
      </c>
      <c r="H17" s="51">
        <v>37008</v>
      </c>
      <c r="I17" s="51">
        <v>17547</v>
      </c>
      <c r="J17" s="52">
        <f t="shared" si="1"/>
        <v>54555</v>
      </c>
      <c r="K17" s="51">
        <v>9091</v>
      </c>
      <c r="L17" s="51">
        <v>2298</v>
      </c>
      <c r="M17" s="51">
        <v>1076</v>
      </c>
      <c r="N17" s="53">
        <f t="shared" si="2"/>
        <v>3374</v>
      </c>
      <c r="O17" s="54">
        <f t="shared" si="3"/>
        <v>108.8</v>
      </c>
      <c r="P17" s="54">
        <f t="shared" si="4"/>
        <v>110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5</v>
      </c>
      <c r="D18" s="51">
        <v>6</v>
      </c>
      <c r="E18" s="51">
        <v>18</v>
      </c>
      <c r="F18" s="51">
        <v>18</v>
      </c>
      <c r="G18" s="52">
        <f t="shared" si="0"/>
        <v>36</v>
      </c>
      <c r="H18" s="51">
        <v>326</v>
      </c>
      <c r="I18" s="51">
        <v>299</v>
      </c>
      <c r="J18" s="52">
        <f t="shared" si="1"/>
        <v>625</v>
      </c>
      <c r="K18" s="57"/>
      <c r="L18" s="51">
        <v>20</v>
      </c>
      <c r="M18" s="51">
        <v>17</v>
      </c>
      <c r="N18" s="53">
        <f t="shared" si="2"/>
        <v>37</v>
      </c>
      <c r="O18" s="54">
        <f t="shared" si="3"/>
        <v>1.2</v>
      </c>
      <c r="P18" s="54">
        <f t="shared" si="4"/>
        <v>1.3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7</v>
      </c>
      <c r="D19" s="60">
        <v>7</v>
      </c>
      <c r="E19" s="60">
        <v>45</v>
      </c>
      <c r="F19" s="60">
        <v>6</v>
      </c>
      <c r="G19" s="61">
        <f t="shared" si="0"/>
        <v>51</v>
      </c>
      <c r="H19" s="60">
        <v>135</v>
      </c>
      <c r="I19" s="60">
        <v>18</v>
      </c>
      <c r="J19" s="61">
        <f t="shared" si="1"/>
        <v>153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816</v>
      </c>
      <c r="D20" s="52">
        <f t="shared" si="5"/>
        <v>1161</v>
      </c>
      <c r="E20" s="52">
        <f t="shared" si="5"/>
        <v>10423</v>
      </c>
      <c r="F20" s="52">
        <f t="shared" si="5"/>
        <v>7460</v>
      </c>
      <c r="G20" s="52">
        <f t="shared" si="5"/>
        <v>17883</v>
      </c>
      <c r="H20" s="52">
        <f t="shared" si="5"/>
        <v>466218</v>
      </c>
      <c r="I20" s="52">
        <f t="shared" si="5"/>
        <v>257027</v>
      </c>
      <c r="J20" s="52">
        <f t="shared" si="5"/>
        <v>723245</v>
      </c>
      <c r="K20" s="52">
        <f t="shared" si="5"/>
        <v>488739</v>
      </c>
      <c r="L20" s="52">
        <f t="shared" si="5"/>
        <v>24492</v>
      </c>
      <c r="M20" s="52">
        <f t="shared" si="5"/>
        <v>12251</v>
      </c>
      <c r="N20" s="53">
        <f t="shared" si="5"/>
        <v>36743</v>
      </c>
      <c r="O20" s="66">
        <f t="shared" si="5"/>
        <v>1185.2</v>
      </c>
      <c r="P20" s="66">
        <f t="shared" si="5"/>
        <v>1458.1999999999998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7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62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63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5772</v>
      </c>
      <c r="J6" s="18">
        <v>1298</v>
      </c>
      <c r="K6" s="19">
        <f>SUM(I6:J6)</f>
        <v>7070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201</v>
      </c>
      <c r="D13" s="51">
        <v>975</v>
      </c>
      <c r="E13" s="51">
        <v>10504</v>
      </c>
      <c r="F13" s="51">
        <v>1923</v>
      </c>
      <c r="G13" s="52">
        <f aca="true" t="shared" si="0" ref="G13:G19">SUM(E13:F13)</f>
        <v>12427</v>
      </c>
      <c r="H13" s="51">
        <v>606531</v>
      </c>
      <c r="I13" s="51">
        <v>111989</v>
      </c>
      <c r="J13" s="52">
        <f aca="true" t="shared" si="1" ref="J13:J19">SUM(H13:I13)</f>
        <v>718520</v>
      </c>
      <c r="K13" s="51">
        <v>9257</v>
      </c>
      <c r="L13" s="51">
        <v>32136</v>
      </c>
      <c r="M13" s="51">
        <v>5883</v>
      </c>
      <c r="N13" s="53">
        <f aca="true" t="shared" si="2" ref="N13:N19">SUM(L13:M13)</f>
        <v>38019</v>
      </c>
      <c r="O13" s="54">
        <f aca="true" t="shared" si="3" ref="O13:O19">ROUND(N13/31,1)</f>
        <v>1226.4</v>
      </c>
      <c r="P13" s="54">
        <f aca="true" t="shared" si="4" ref="P13:P19">ROUND(J13/496,1)</f>
        <v>1448.6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133</v>
      </c>
      <c r="D14" s="51">
        <v>403</v>
      </c>
      <c r="E14" s="51">
        <v>3549</v>
      </c>
      <c r="F14" s="51">
        <v>758</v>
      </c>
      <c r="G14" s="52">
        <f t="shared" si="0"/>
        <v>4307</v>
      </c>
      <c r="H14" s="51">
        <v>157059</v>
      </c>
      <c r="I14" s="51">
        <v>31095</v>
      </c>
      <c r="J14" s="52">
        <f t="shared" si="1"/>
        <v>188154</v>
      </c>
      <c r="K14" s="51">
        <v>188154</v>
      </c>
      <c r="L14" s="51">
        <v>9047</v>
      </c>
      <c r="M14" s="51">
        <v>1789</v>
      </c>
      <c r="N14" s="53">
        <f t="shared" si="2"/>
        <v>10836</v>
      </c>
      <c r="O14" s="54">
        <f t="shared" si="3"/>
        <v>349.5</v>
      </c>
      <c r="P14" s="54">
        <f t="shared" si="4"/>
        <v>379.3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82</v>
      </c>
      <c r="D15" s="51">
        <v>160</v>
      </c>
      <c r="E15" s="51">
        <v>1098</v>
      </c>
      <c r="F15" s="51">
        <v>183</v>
      </c>
      <c r="G15" s="52">
        <f t="shared" si="0"/>
        <v>1281</v>
      </c>
      <c r="H15" s="51">
        <v>63855</v>
      </c>
      <c r="I15" s="51">
        <v>8475</v>
      </c>
      <c r="J15" s="52">
        <f t="shared" si="1"/>
        <v>72330</v>
      </c>
      <c r="K15" s="51">
        <v>72330</v>
      </c>
      <c r="L15" s="51">
        <v>3659</v>
      </c>
      <c r="M15" s="51">
        <v>438</v>
      </c>
      <c r="N15" s="53">
        <f t="shared" si="2"/>
        <v>4097</v>
      </c>
      <c r="O15" s="54">
        <f t="shared" si="3"/>
        <v>132.2</v>
      </c>
      <c r="P15" s="54">
        <f t="shared" si="4"/>
        <v>145.8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90</v>
      </c>
      <c r="D16" s="51">
        <v>273</v>
      </c>
      <c r="E16" s="51">
        <v>1810</v>
      </c>
      <c r="F16" s="51">
        <v>785</v>
      </c>
      <c r="G16" s="52">
        <f t="shared" si="0"/>
        <v>2595</v>
      </c>
      <c r="H16" s="51">
        <v>160263</v>
      </c>
      <c r="I16" s="51">
        <v>76996</v>
      </c>
      <c r="J16" s="52">
        <f t="shared" si="1"/>
        <v>237259</v>
      </c>
      <c r="K16" s="51">
        <v>237258</v>
      </c>
      <c r="L16" s="51">
        <v>5121</v>
      </c>
      <c r="M16" s="51">
        <v>2293</v>
      </c>
      <c r="N16" s="53">
        <f t="shared" si="2"/>
        <v>7414</v>
      </c>
      <c r="O16" s="54">
        <f t="shared" si="3"/>
        <v>239.2</v>
      </c>
      <c r="P16" s="54">
        <f t="shared" si="4"/>
        <v>478.3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21</v>
      </c>
      <c r="D17" s="51">
        <v>195</v>
      </c>
      <c r="E17" s="51">
        <v>1935</v>
      </c>
      <c r="F17" s="51">
        <v>387</v>
      </c>
      <c r="G17" s="52">
        <f t="shared" si="0"/>
        <v>2322</v>
      </c>
      <c r="H17" s="51">
        <v>123384</v>
      </c>
      <c r="I17" s="51">
        <v>24314</v>
      </c>
      <c r="J17" s="52">
        <f t="shared" si="1"/>
        <v>147698</v>
      </c>
      <c r="K17" s="51">
        <v>0</v>
      </c>
      <c r="L17" s="51">
        <v>7279</v>
      </c>
      <c r="M17" s="51">
        <v>1432</v>
      </c>
      <c r="N17" s="53">
        <f t="shared" si="2"/>
        <v>8711</v>
      </c>
      <c r="O17" s="54">
        <f t="shared" si="3"/>
        <v>281</v>
      </c>
      <c r="P17" s="54">
        <f t="shared" si="4"/>
        <v>297.8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16</v>
      </c>
      <c r="D18" s="51">
        <v>77</v>
      </c>
      <c r="E18" s="51">
        <v>645</v>
      </c>
      <c r="F18" s="51">
        <v>236</v>
      </c>
      <c r="G18" s="52">
        <f t="shared" si="0"/>
        <v>881</v>
      </c>
      <c r="H18" s="51">
        <v>13489</v>
      </c>
      <c r="I18" s="51">
        <v>3905</v>
      </c>
      <c r="J18" s="52">
        <f t="shared" si="1"/>
        <v>17394</v>
      </c>
      <c r="K18" s="57"/>
      <c r="L18" s="51">
        <v>716</v>
      </c>
      <c r="M18" s="51">
        <v>142</v>
      </c>
      <c r="N18" s="53">
        <f t="shared" si="2"/>
        <v>858</v>
      </c>
      <c r="O18" s="54">
        <f t="shared" si="3"/>
        <v>27.7</v>
      </c>
      <c r="P18" s="54">
        <f t="shared" si="4"/>
        <v>35.1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58</v>
      </c>
      <c r="D19" s="60">
        <v>134</v>
      </c>
      <c r="E19" s="60">
        <v>1245</v>
      </c>
      <c r="F19" s="60">
        <v>188</v>
      </c>
      <c r="G19" s="61">
        <f t="shared" si="0"/>
        <v>1433</v>
      </c>
      <c r="H19" s="60">
        <v>21690</v>
      </c>
      <c r="I19" s="60">
        <v>1747</v>
      </c>
      <c r="J19" s="61">
        <f t="shared" si="1"/>
        <v>23437</v>
      </c>
      <c r="K19" s="62"/>
      <c r="L19" s="60">
        <v>818</v>
      </c>
      <c r="M19" s="60">
        <v>48</v>
      </c>
      <c r="N19" s="63">
        <f t="shared" si="2"/>
        <v>866</v>
      </c>
      <c r="O19" s="64">
        <f t="shared" si="3"/>
        <v>27.9</v>
      </c>
      <c r="P19" s="64">
        <f t="shared" si="4"/>
        <v>47.3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601</v>
      </c>
      <c r="D20" s="52">
        <f t="shared" si="5"/>
        <v>2217</v>
      </c>
      <c r="E20" s="52">
        <f t="shared" si="5"/>
        <v>20786</v>
      </c>
      <c r="F20" s="52">
        <f t="shared" si="5"/>
        <v>4460</v>
      </c>
      <c r="G20" s="52">
        <f t="shared" si="5"/>
        <v>25246</v>
      </c>
      <c r="H20" s="52">
        <f t="shared" si="5"/>
        <v>1146271</v>
      </c>
      <c r="I20" s="52">
        <f t="shared" si="5"/>
        <v>258521</v>
      </c>
      <c r="J20" s="52">
        <f t="shared" si="5"/>
        <v>1404792</v>
      </c>
      <c r="K20" s="52">
        <f t="shared" si="5"/>
        <v>506999</v>
      </c>
      <c r="L20" s="52">
        <f t="shared" si="5"/>
        <v>58776</v>
      </c>
      <c r="M20" s="52">
        <f t="shared" si="5"/>
        <v>12025</v>
      </c>
      <c r="N20" s="53">
        <f t="shared" si="5"/>
        <v>70801</v>
      </c>
      <c r="O20" s="66">
        <f t="shared" si="5"/>
        <v>2283.9</v>
      </c>
      <c r="P20" s="66">
        <f t="shared" si="5"/>
        <v>2832.2000000000003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64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65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18832</v>
      </c>
      <c r="J6" s="18">
        <v>13192</v>
      </c>
      <c r="K6" s="19">
        <f>SUM(I6:J6)</f>
        <v>32024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414</v>
      </c>
      <c r="D13" s="51">
        <v>2727</v>
      </c>
      <c r="E13" s="51">
        <v>37636</v>
      </c>
      <c r="F13" s="51">
        <v>20708</v>
      </c>
      <c r="G13" s="52">
        <f aca="true" t="shared" si="0" ref="G13:G19">SUM(E13:F13)</f>
        <v>58344</v>
      </c>
      <c r="H13" s="51">
        <v>2310267</v>
      </c>
      <c r="I13" s="51">
        <v>1289538</v>
      </c>
      <c r="J13" s="52">
        <f aca="true" t="shared" si="1" ref="J13:J19">SUM(H13:I13)</f>
        <v>3599805</v>
      </c>
      <c r="K13" s="51">
        <v>642039</v>
      </c>
      <c r="L13" s="51">
        <v>127936</v>
      </c>
      <c r="M13" s="51">
        <v>72232</v>
      </c>
      <c r="N13" s="53">
        <f aca="true" t="shared" si="2" ref="N13:N19">SUM(L13:M13)</f>
        <v>200168</v>
      </c>
      <c r="O13" s="54">
        <f aca="true" t="shared" si="3" ref="O13:O19">ROUND(N13/31,1)</f>
        <v>6457</v>
      </c>
      <c r="P13" s="54">
        <f aca="true" t="shared" si="4" ref="P13:P19">ROUND(J13/496,1)</f>
        <v>7257.7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404</v>
      </c>
      <c r="D14" s="51">
        <v>1689</v>
      </c>
      <c r="E14" s="51">
        <v>18747</v>
      </c>
      <c r="F14" s="51">
        <v>11581</v>
      </c>
      <c r="G14" s="52">
        <f t="shared" si="0"/>
        <v>30328</v>
      </c>
      <c r="H14" s="51">
        <v>923965</v>
      </c>
      <c r="I14" s="51">
        <v>592261</v>
      </c>
      <c r="J14" s="52">
        <f t="shared" si="1"/>
        <v>1516226</v>
      </c>
      <c r="K14" s="51">
        <v>1466575</v>
      </c>
      <c r="L14" s="51">
        <v>54532</v>
      </c>
      <c r="M14" s="51">
        <v>33509</v>
      </c>
      <c r="N14" s="53">
        <f t="shared" si="2"/>
        <v>88041</v>
      </c>
      <c r="O14" s="54">
        <f t="shared" si="3"/>
        <v>2840</v>
      </c>
      <c r="P14" s="54">
        <f t="shared" si="4"/>
        <v>3056.9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353</v>
      </c>
      <c r="D15" s="51">
        <v>767</v>
      </c>
      <c r="E15" s="51">
        <v>4714</v>
      </c>
      <c r="F15" s="51">
        <v>4447</v>
      </c>
      <c r="G15" s="52">
        <f t="shared" si="0"/>
        <v>9161</v>
      </c>
      <c r="H15" s="51">
        <v>354262</v>
      </c>
      <c r="I15" s="51">
        <v>354393</v>
      </c>
      <c r="J15" s="52">
        <f t="shared" si="1"/>
        <v>708655</v>
      </c>
      <c r="K15" s="51">
        <v>706543</v>
      </c>
      <c r="L15" s="51">
        <v>16381</v>
      </c>
      <c r="M15" s="51">
        <v>16082</v>
      </c>
      <c r="N15" s="53">
        <f t="shared" si="2"/>
        <v>32463</v>
      </c>
      <c r="O15" s="54">
        <f t="shared" si="3"/>
        <v>1047.2</v>
      </c>
      <c r="P15" s="54">
        <f t="shared" si="4"/>
        <v>1428.7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148</v>
      </c>
      <c r="D16" s="51">
        <v>447</v>
      </c>
      <c r="E16" s="51">
        <v>6485</v>
      </c>
      <c r="F16" s="51">
        <v>3350</v>
      </c>
      <c r="G16" s="52">
        <f t="shared" si="0"/>
        <v>9835</v>
      </c>
      <c r="H16" s="51">
        <v>626853</v>
      </c>
      <c r="I16" s="51">
        <v>260860</v>
      </c>
      <c r="J16" s="52">
        <f t="shared" si="1"/>
        <v>887713</v>
      </c>
      <c r="K16" s="51">
        <v>887403</v>
      </c>
      <c r="L16" s="51">
        <v>24616</v>
      </c>
      <c r="M16" s="51">
        <v>11122</v>
      </c>
      <c r="N16" s="53">
        <f t="shared" si="2"/>
        <v>35738</v>
      </c>
      <c r="O16" s="54">
        <f t="shared" si="3"/>
        <v>1152.8</v>
      </c>
      <c r="P16" s="54">
        <f t="shared" si="4"/>
        <v>1789.7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47</v>
      </c>
      <c r="D17" s="51">
        <v>666</v>
      </c>
      <c r="E17" s="51">
        <v>6725</v>
      </c>
      <c r="F17" s="51">
        <v>4632</v>
      </c>
      <c r="G17" s="52">
        <f t="shared" si="0"/>
        <v>11357</v>
      </c>
      <c r="H17" s="51">
        <v>432712</v>
      </c>
      <c r="I17" s="51">
        <v>278992</v>
      </c>
      <c r="J17" s="52">
        <f t="shared" si="1"/>
        <v>711704</v>
      </c>
      <c r="K17" s="51">
        <v>0</v>
      </c>
      <c r="L17" s="51">
        <v>27084</v>
      </c>
      <c r="M17" s="51">
        <v>14529</v>
      </c>
      <c r="N17" s="53">
        <f t="shared" si="2"/>
        <v>41613</v>
      </c>
      <c r="O17" s="54">
        <f t="shared" si="3"/>
        <v>1342.4</v>
      </c>
      <c r="P17" s="54">
        <f t="shared" si="4"/>
        <v>1434.9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21</v>
      </c>
      <c r="D18" s="51">
        <v>124</v>
      </c>
      <c r="E18" s="51">
        <v>1617</v>
      </c>
      <c r="F18" s="51">
        <v>659</v>
      </c>
      <c r="G18" s="52">
        <f t="shared" si="0"/>
        <v>2276</v>
      </c>
      <c r="H18" s="51">
        <v>56272</v>
      </c>
      <c r="I18" s="51">
        <v>22656</v>
      </c>
      <c r="J18" s="52">
        <f t="shared" si="1"/>
        <v>78928</v>
      </c>
      <c r="K18" s="57"/>
      <c r="L18" s="51">
        <v>3517</v>
      </c>
      <c r="M18" s="51">
        <v>1416</v>
      </c>
      <c r="N18" s="53">
        <f t="shared" si="2"/>
        <v>4933</v>
      </c>
      <c r="O18" s="54">
        <f t="shared" si="3"/>
        <v>159.1</v>
      </c>
      <c r="P18" s="54">
        <f t="shared" si="4"/>
        <v>159.1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15</v>
      </c>
      <c r="D19" s="60">
        <v>115</v>
      </c>
      <c r="E19" s="60">
        <v>1002</v>
      </c>
      <c r="F19" s="60">
        <v>516</v>
      </c>
      <c r="G19" s="61">
        <f t="shared" si="0"/>
        <v>1518</v>
      </c>
      <c r="H19" s="60">
        <v>17360</v>
      </c>
      <c r="I19" s="60">
        <v>8334</v>
      </c>
      <c r="J19" s="61">
        <f t="shared" si="1"/>
        <v>25694</v>
      </c>
      <c r="K19" s="62"/>
      <c r="L19" s="60">
        <v>852</v>
      </c>
      <c r="M19" s="60">
        <v>415</v>
      </c>
      <c r="N19" s="63">
        <f t="shared" si="2"/>
        <v>1267</v>
      </c>
      <c r="O19" s="64">
        <f t="shared" si="3"/>
        <v>40.9</v>
      </c>
      <c r="P19" s="64">
        <f t="shared" si="4"/>
        <v>51.8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1402</v>
      </c>
      <c r="D20" s="52">
        <f t="shared" si="5"/>
        <v>6535</v>
      </c>
      <c r="E20" s="52">
        <f t="shared" si="5"/>
        <v>76926</v>
      </c>
      <c r="F20" s="52">
        <f t="shared" si="5"/>
        <v>45893</v>
      </c>
      <c r="G20" s="52">
        <f t="shared" si="5"/>
        <v>122819</v>
      </c>
      <c r="H20" s="52">
        <f t="shared" si="5"/>
        <v>4721691</v>
      </c>
      <c r="I20" s="52">
        <f t="shared" si="5"/>
        <v>2807034</v>
      </c>
      <c r="J20" s="52">
        <f t="shared" si="5"/>
        <v>7528725</v>
      </c>
      <c r="K20" s="52">
        <f t="shared" si="5"/>
        <v>3702560</v>
      </c>
      <c r="L20" s="52">
        <f t="shared" si="5"/>
        <v>254918</v>
      </c>
      <c r="M20" s="52">
        <f t="shared" si="5"/>
        <v>149305</v>
      </c>
      <c r="N20" s="53">
        <f t="shared" si="5"/>
        <v>404223</v>
      </c>
      <c r="O20" s="66">
        <f t="shared" si="5"/>
        <v>13039.4</v>
      </c>
      <c r="P20" s="66">
        <f t="shared" si="5"/>
        <v>15178.800000000001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66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67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31307</v>
      </c>
      <c r="J6" s="18">
        <v>13515</v>
      </c>
      <c r="K6" s="19">
        <f>SUM(I6:J6)</f>
        <v>44822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338</v>
      </c>
      <c r="D13" s="51">
        <v>3425</v>
      </c>
      <c r="E13" s="51">
        <v>70868</v>
      </c>
      <c r="F13" s="51">
        <v>9925</v>
      </c>
      <c r="G13" s="52">
        <f aca="true" t="shared" si="0" ref="G13:G19">SUM(E13:F13)</f>
        <v>80793</v>
      </c>
      <c r="H13" s="51">
        <v>4852925</v>
      </c>
      <c r="I13" s="51">
        <v>652868</v>
      </c>
      <c r="J13" s="52">
        <f aca="true" t="shared" si="1" ref="J13:J19">SUM(H13:I13)</f>
        <v>5505793</v>
      </c>
      <c r="K13" s="51">
        <v>271178</v>
      </c>
      <c r="L13" s="51">
        <v>246971</v>
      </c>
      <c r="M13" s="51">
        <v>33235</v>
      </c>
      <c r="N13" s="53">
        <f aca="true" t="shared" si="2" ref="N13:N19">SUM(L13:M13)</f>
        <v>280206</v>
      </c>
      <c r="O13" s="54">
        <f aca="true" t="shared" si="3" ref="O13:O19">ROUND(N13/31,1)</f>
        <v>9038.9</v>
      </c>
      <c r="P13" s="54">
        <f aca="true" t="shared" si="4" ref="P13:P19">ROUND(J13/496,1)</f>
        <v>11100.4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636</v>
      </c>
      <c r="D14" s="51">
        <v>2278</v>
      </c>
      <c r="E14" s="51">
        <v>31912</v>
      </c>
      <c r="F14" s="51">
        <v>9956</v>
      </c>
      <c r="G14" s="52">
        <f t="shared" si="0"/>
        <v>41868</v>
      </c>
      <c r="H14" s="51">
        <v>1989008</v>
      </c>
      <c r="I14" s="51">
        <v>377649</v>
      </c>
      <c r="J14" s="52">
        <f t="shared" si="1"/>
        <v>2366657</v>
      </c>
      <c r="K14" s="51">
        <v>2283424</v>
      </c>
      <c r="L14" s="51">
        <v>102072</v>
      </c>
      <c r="M14" s="51">
        <v>20184</v>
      </c>
      <c r="N14" s="53">
        <f t="shared" si="2"/>
        <v>122256</v>
      </c>
      <c r="O14" s="54">
        <f t="shared" si="3"/>
        <v>3943.7</v>
      </c>
      <c r="P14" s="54">
        <f t="shared" si="4"/>
        <v>4771.5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310</v>
      </c>
      <c r="D15" s="51">
        <v>909</v>
      </c>
      <c r="E15" s="51">
        <v>7517</v>
      </c>
      <c r="F15" s="51">
        <v>3695</v>
      </c>
      <c r="G15" s="52">
        <f t="shared" si="0"/>
        <v>11212</v>
      </c>
      <c r="H15" s="51">
        <v>434222</v>
      </c>
      <c r="I15" s="51">
        <v>175972</v>
      </c>
      <c r="J15" s="52">
        <f t="shared" si="1"/>
        <v>610194</v>
      </c>
      <c r="K15" s="51">
        <v>609930</v>
      </c>
      <c r="L15" s="51">
        <v>19635</v>
      </c>
      <c r="M15" s="51">
        <v>8749</v>
      </c>
      <c r="N15" s="53">
        <f t="shared" si="2"/>
        <v>28384</v>
      </c>
      <c r="O15" s="54">
        <f t="shared" si="3"/>
        <v>915.6</v>
      </c>
      <c r="P15" s="54">
        <f t="shared" si="4"/>
        <v>1230.2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174</v>
      </c>
      <c r="D16" s="51">
        <v>507</v>
      </c>
      <c r="E16" s="51">
        <v>6883</v>
      </c>
      <c r="F16" s="51">
        <v>1838</v>
      </c>
      <c r="G16" s="52">
        <f t="shared" si="0"/>
        <v>8721</v>
      </c>
      <c r="H16" s="51">
        <v>456205</v>
      </c>
      <c r="I16" s="51">
        <v>117854</v>
      </c>
      <c r="J16" s="52">
        <f t="shared" si="1"/>
        <v>574059</v>
      </c>
      <c r="K16" s="51">
        <v>573931</v>
      </c>
      <c r="L16" s="51">
        <v>15929</v>
      </c>
      <c r="M16" s="51">
        <v>4094</v>
      </c>
      <c r="N16" s="53">
        <f t="shared" si="2"/>
        <v>20023</v>
      </c>
      <c r="O16" s="54">
        <f t="shared" si="3"/>
        <v>645.9</v>
      </c>
      <c r="P16" s="54">
        <f t="shared" si="4"/>
        <v>1157.4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40</v>
      </c>
      <c r="D17" s="51">
        <v>436</v>
      </c>
      <c r="E17" s="51">
        <v>7433</v>
      </c>
      <c r="F17" s="51">
        <v>1291</v>
      </c>
      <c r="G17" s="52">
        <f t="shared" si="0"/>
        <v>8724</v>
      </c>
      <c r="H17" s="51">
        <v>320239</v>
      </c>
      <c r="I17" s="51">
        <v>54589</v>
      </c>
      <c r="J17" s="52">
        <f t="shared" si="1"/>
        <v>374828</v>
      </c>
      <c r="K17" s="51">
        <v>0</v>
      </c>
      <c r="L17" s="51">
        <v>17136</v>
      </c>
      <c r="M17" s="51">
        <v>2911</v>
      </c>
      <c r="N17" s="53">
        <f t="shared" si="2"/>
        <v>20047</v>
      </c>
      <c r="O17" s="54">
        <f t="shared" si="3"/>
        <v>646.7</v>
      </c>
      <c r="P17" s="54">
        <f t="shared" si="4"/>
        <v>755.7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50</v>
      </c>
      <c r="D18" s="51">
        <v>119</v>
      </c>
      <c r="E18" s="51">
        <v>1353</v>
      </c>
      <c r="F18" s="51">
        <v>459</v>
      </c>
      <c r="G18" s="52">
        <f t="shared" si="0"/>
        <v>1812</v>
      </c>
      <c r="H18" s="51">
        <v>49722</v>
      </c>
      <c r="I18" s="51">
        <v>10851</v>
      </c>
      <c r="J18" s="52">
        <f t="shared" si="1"/>
        <v>60573</v>
      </c>
      <c r="K18" s="57"/>
      <c r="L18" s="51">
        <v>2796</v>
      </c>
      <c r="M18" s="51">
        <v>628</v>
      </c>
      <c r="N18" s="53">
        <f t="shared" si="2"/>
        <v>3424</v>
      </c>
      <c r="O18" s="54">
        <f t="shared" si="3"/>
        <v>110.5</v>
      </c>
      <c r="P18" s="54">
        <f t="shared" si="4"/>
        <v>122.1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104</v>
      </c>
      <c r="D19" s="60">
        <v>208</v>
      </c>
      <c r="E19" s="60">
        <v>839</v>
      </c>
      <c r="F19" s="60">
        <v>1457</v>
      </c>
      <c r="G19" s="61">
        <f t="shared" si="0"/>
        <v>2296</v>
      </c>
      <c r="H19" s="60">
        <v>7826</v>
      </c>
      <c r="I19" s="60">
        <v>18982</v>
      </c>
      <c r="J19" s="61">
        <f t="shared" si="1"/>
        <v>26808</v>
      </c>
      <c r="K19" s="62"/>
      <c r="L19" s="60">
        <v>486</v>
      </c>
      <c r="M19" s="60">
        <v>1182</v>
      </c>
      <c r="N19" s="63">
        <f t="shared" si="2"/>
        <v>1668</v>
      </c>
      <c r="O19" s="64">
        <f t="shared" si="3"/>
        <v>53.8</v>
      </c>
      <c r="P19" s="64">
        <f t="shared" si="4"/>
        <v>54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1652</v>
      </c>
      <c r="D20" s="52">
        <f t="shared" si="5"/>
        <v>7882</v>
      </c>
      <c r="E20" s="52">
        <f t="shared" si="5"/>
        <v>126805</v>
      </c>
      <c r="F20" s="52">
        <f t="shared" si="5"/>
        <v>28621</v>
      </c>
      <c r="G20" s="52">
        <f t="shared" si="5"/>
        <v>155426</v>
      </c>
      <c r="H20" s="52">
        <f t="shared" si="5"/>
        <v>8110147</v>
      </c>
      <c r="I20" s="52">
        <f t="shared" si="5"/>
        <v>1408765</v>
      </c>
      <c r="J20" s="52">
        <f t="shared" si="5"/>
        <v>9518912</v>
      </c>
      <c r="K20" s="52">
        <f t="shared" si="5"/>
        <v>3738463</v>
      </c>
      <c r="L20" s="52">
        <f t="shared" si="5"/>
        <v>405025</v>
      </c>
      <c r="M20" s="52">
        <f t="shared" si="5"/>
        <v>70983</v>
      </c>
      <c r="N20" s="53">
        <f t="shared" si="5"/>
        <v>476008</v>
      </c>
      <c r="O20" s="66">
        <f t="shared" si="5"/>
        <v>15355.099999999999</v>
      </c>
      <c r="P20" s="66">
        <f t="shared" si="5"/>
        <v>19191.3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68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69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2075</v>
      </c>
      <c r="J6" s="18">
        <v>4904</v>
      </c>
      <c r="K6" s="19">
        <f>SUM(I6:J6)</f>
        <v>6979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146</v>
      </c>
      <c r="D13" s="51">
        <v>768</v>
      </c>
      <c r="E13" s="51">
        <v>4618</v>
      </c>
      <c r="F13" s="51">
        <v>11322</v>
      </c>
      <c r="G13" s="52">
        <f aca="true" t="shared" si="0" ref="G13:G19">SUM(E13:F13)</f>
        <v>15940</v>
      </c>
      <c r="H13" s="51">
        <v>252360</v>
      </c>
      <c r="I13" s="51">
        <v>609907</v>
      </c>
      <c r="J13" s="52">
        <f aca="true" t="shared" si="1" ref="J13:J19">SUM(H13:I13)</f>
        <v>862267</v>
      </c>
      <c r="K13" s="51">
        <v>149484</v>
      </c>
      <c r="L13" s="51">
        <v>14467</v>
      </c>
      <c r="M13" s="51">
        <v>34261</v>
      </c>
      <c r="N13" s="53">
        <f aca="true" t="shared" si="2" ref="N13:N19">SUM(L13:M13)</f>
        <v>48728</v>
      </c>
      <c r="O13" s="54">
        <f aca="true" t="shared" si="3" ref="O13:O19">ROUND(N13/31,1)</f>
        <v>1571.9</v>
      </c>
      <c r="P13" s="54">
        <f aca="true" t="shared" si="4" ref="P13:P19">ROUND(J13/496,1)</f>
        <v>1738.4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96</v>
      </c>
      <c r="D14" s="51">
        <v>316</v>
      </c>
      <c r="E14" s="51">
        <v>1890</v>
      </c>
      <c r="F14" s="51">
        <v>3620</v>
      </c>
      <c r="G14" s="52">
        <f t="shared" si="0"/>
        <v>5510</v>
      </c>
      <c r="H14" s="51">
        <v>125075</v>
      </c>
      <c r="I14" s="51">
        <v>233236</v>
      </c>
      <c r="J14" s="52">
        <f t="shared" si="1"/>
        <v>358311</v>
      </c>
      <c r="K14" s="51">
        <v>358263</v>
      </c>
      <c r="L14" s="51">
        <v>5892</v>
      </c>
      <c r="M14" s="51">
        <v>11343</v>
      </c>
      <c r="N14" s="53">
        <f t="shared" si="2"/>
        <v>17235</v>
      </c>
      <c r="O14" s="54">
        <f t="shared" si="3"/>
        <v>556</v>
      </c>
      <c r="P14" s="54">
        <f t="shared" si="4"/>
        <v>722.4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95</v>
      </c>
      <c r="D15" s="51">
        <v>167</v>
      </c>
      <c r="E15" s="51">
        <v>516</v>
      </c>
      <c r="F15" s="51">
        <v>800</v>
      </c>
      <c r="G15" s="52">
        <f t="shared" si="0"/>
        <v>1316</v>
      </c>
      <c r="H15" s="51">
        <v>41337</v>
      </c>
      <c r="I15" s="51">
        <v>57973</v>
      </c>
      <c r="J15" s="52">
        <f t="shared" si="1"/>
        <v>99310</v>
      </c>
      <c r="K15" s="51">
        <v>97178</v>
      </c>
      <c r="L15" s="51">
        <v>1770</v>
      </c>
      <c r="M15" s="51">
        <v>1854</v>
      </c>
      <c r="N15" s="53">
        <f t="shared" si="2"/>
        <v>3624</v>
      </c>
      <c r="O15" s="54">
        <f t="shared" si="3"/>
        <v>116.9</v>
      </c>
      <c r="P15" s="54">
        <f t="shared" si="4"/>
        <v>200.2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88</v>
      </c>
      <c r="D16" s="51">
        <v>267</v>
      </c>
      <c r="E16" s="51">
        <v>1642</v>
      </c>
      <c r="F16" s="51">
        <v>2933</v>
      </c>
      <c r="G16" s="52">
        <f t="shared" si="0"/>
        <v>4575</v>
      </c>
      <c r="H16" s="51">
        <v>137450</v>
      </c>
      <c r="I16" s="51">
        <v>256789</v>
      </c>
      <c r="J16" s="52">
        <f t="shared" si="1"/>
        <v>394239</v>
      </c>
      <c r="K16" s="51">
        <v>375478</v>
      </c>
      <c r="L16" s="51">
        <v>5408</v>
      </c>
      <c r="M16" s="51">
        <v>8933</v>
      </c>
      <c r="N16" s="53">
        <f t="shared" si="2"/>
        <v>14341</v>
      </c>
      <c r="O16" s="54">
        <f t="shared" si="3"/>
        <v>462.6</v>
      </c>
      <c r="P16" s="54">
        <f t="shared" si="4"/>
        <v>794.8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21</v>
      </c>
      <c r="D17" s="51">
        <v>159</v>
      </c>
      <c r="E17" s="51">
        <v>950</v>
      </c>
      <c r="F17" s="51">
        <v>1992</v>
      </c>
      <c r="G17" s="52">
        <f t="shared" si="0"/>
        <v>2942</v>
      </c>
      <c r="H17" s="51">
        <v>46621</v>
      </c>
      <c r="I17" s="51">
        <v>98604</v>
      </c>
      <c r="J17" s="52">
        <f t="shared" si="1"/>
        <v>145225</v>
      </c>
      <c r="K17" s="51">
        <v>39955</v>
      </c>
      <c r="L17" s="51">
        <v>2731</v>
      </c>
      <c r="M17" s="51">
        <v>5836</v>
      </c>
      <c r="N17" s="53">
        <f t="shared" si="2"/>
        <v>8567</v>
      </c>
      <c r="O17" s="54">
        <f t="shared" si="3"/>
        <v>276.4</v>
      </c>
      <c r="P17" s="54">
        <f t="shared" si="4"/>
        <v>292.8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2</v>
      </c>
      <c r="D18" s="51">
        <v>19</v>
      </c>
      <c r="E18" s="51">
        <v>0</v>
      </c>
      <c r="F18" s="51">
        <v>158</v>
      </c>
      <c r="G18" s="52">
        <f t="shared" si="0"/>
        <v>158</v>
      </c>
      <c r="H18" s="51">
        <v>0</v>
      </c>
      <c r="I18" s="51">
        <v>1651</v>
      </c>
      <c r="J18" s="52">
        <f t="shared" si="1"/>
        <v>1651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3.3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448</v>
      </c>
      <c r="D20" s="52">
        <f t="shared" si="5"/>
        <v>1696</v>
      </c>
      <c r="E20" s="52">
        <f t="shared" si="5"/>
        <v>9616</v>
      </c>
      <c r="F20" s="52">
        <f t="shared" si="5"/>
        <v>20825</v>
      </c>
      <c r="G20" s="52">
        <f t="shared" si="5"/>
        <v>30441</v>
      </c>
      <c r="H20" s="52">
        <f t="shared" si="5"/>
        <v>602843</v>
      </c>
      <c r="I20" s="52">
        <f t="shared" si="5"/>
        <v>1258160</v>
      </c>
      <c r="J20" s="52">
        <f t="shared" si="5"/>
        <v>1861003</v>
      </c>
      <c r="K20" s="52">
        <f t="shared" si="5"/>
        <v>1020358</v>
      </c>
      <c r="L20" s="52">
        <f t="shared" si="5"/>
        <v>30268</v>
      </c>
      <c r="M20" s="52">
        <f t="shared" si="5"/>
        <v>62227</v>
      </c>
      <c r="N20" s="53">
        <f t="shared" si="5"/>
        <v>92495</v>
      </c>
      <c r="O20" s="66">
        <f t="shared" si="5"/>
        <v>2983.8</v>
      </c>
      <c r="P20" s="66">
        <f t="shared" si="5"/>
        <v>3751.9000000000005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70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71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7928</v>
      </c>
      <c r="J6" s="18">
        <v>1380</v>
      </c>
      <c r="K6" s="19">
        <f>SUM(I6:J6)</f>
        <v>9308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178</v>
      </c>
      <c r="D13" s="51">
        <v>767</v>
      </c>
      <c r="E13" s="51">
        <v>14171</v>
      </c>
      <c r="F13" s="51">
        <v>1695</v>
      </c>
      <c r="G13" s="52">
        <f aca="true" t="shared" si="0" ref="G13:G19">SUM(E13:F13)</f>
        <v>15866</v>
      </c>
      <c r="H13" s="51">
        <v>812835</v>
      </c>
      <c r="I13" s="51">
        <v>97169</v>
      </c>
      <c r="J13" s="52">
        <f aca="true" t="shared" si="1" ref="J13:J19">SUM(H13:I13)</f>
        <v>910004</v>
      </c>
      <c r="K13" s="51">
        <v>150559</v>
      </c>
      <c r="L13" s="51">
        <v>44592</v>
      </c>
      <c r="M13" s="51">
        <v>5326</v>
      </c>
      <c r="N13" s="53">
        <f aca="true" t="shared" si="2" ref="N13:N19">SUM(L13:M13)</f>
        <v>49918</v>
      </c>
      <c r="O13" s="54">
        <f aca="true" t="shared" si="3" ref="O13:O19">ROUND(N13/31,1)</f>
        <v>1610.3</v>
      </c>
      <c r="P13" s="54">
        <f aca="true" t="shared" si="4" ref="P13:P19">ROUND(J13/496,1)</f>
        <v>1834.7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199</v>
      </c>
      <c r="D14" s="51">
        <v>463</v>
      </c>
      <c r="E14" s="51">
        <v>6360</v>
      </c>
      <c r="F14" s="51">
        <v>1030</v>
      </c>
      <c r="G14" s="52">
        <f t="shared" si="0"/>
        <v>7390</v>
      </c>
      <c r="H14" s="51">
        <v>292086</v>
      </c>
      <c r="I14" s="51">
        <v>44159</v>
      </c>
      <c r="J14" s="52">
        <f t="shared" si="1"/>
        <v>336245</v>
      </c>
      <c r="K14" s="51">
        <v>334200</v>
      </c>
      <c r="L14" s="51">
        <v>16654</v>
      </c>
      <c r="M14" s="51">
        <v>2328</v>
      </c>
      <c r="N14" s="53">
        <f t="shared" si="2"/>
        <v>18982</v>
      </c>
      <c r="O14" s="54">
        <f t="shared" si="3"/>
        <v>612.3</v>
      </c>
      <c r="P14" s="54">
        <f t="shared" si="4"/>
        <v>677.9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80</v>
      </c>
      <c r="D15" s="51">
        <v>150</v>
      </c>
      <c r="E15" s="51">
        <v>1485</v>
      </c>
      <c r="F15" s="51">
        <v>360</v>
      </c>
      <c r="G15" s="52">
        <f t="shared" si="0"/>
        <v>1845</v>
      </c>
      <c r="H15" s="51">
        <v>119829</v>
      </c>
      <c r="I15" s="51">
        <v>23686</v>
      </c>
      <c r="J15" s="52">
        <f t="shared" si="1"/>
        <v>143515</v>
      </c>
      <c r="K15" s="51">
        <v>143515</v>
      </c>
      <c r="L15" s="51">
        <v>4669</v>
      </c>
      <c r="M15" s="51">
        <v>826</v>
      </c>
      <c r="N15" s="53">
        <f t="shared" si="2"/>
        <v>5495</v>
      </c>
      <c r="O15" s="54">
        <f t="shared" si="3"/>
        <v>177.3</v>
      </c>
      <c r="P15" s="54">
        <f t="shared" si="4"/>
        <v>289.3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67</v>
      </c>
      <c r="D16" s="51">
        <v>142</v>
      </c>
      <c r="E16" s="51">
        <v>1721</v>
      </c>
      <c r="F16" s="51">
        <v>493</v>
      </c>
      <c r="G16" s="52">
        <f t="shared" si="0"/>
        <v>2214</v>
      </c>
      <c r="H16" s="51">
        <v>158775</v>
      </c>
      <c r="I16" s="51">
        <v>42255</v>
      </c>
      <c r="J16" s="52">
        <f t="shared" si="1"/>
        <v>201030</v>
      </c>
      <c r="K16" s="51">
        <v>201030</v>
      </c>
      <c r="L16" s="51">
        <v>5318</v>
      </c>
      <c r="M16" s="51">
        <v>1355</v>
      </c>
      <c r="N16" s="53">
        <f t="shared" si="2"/>
        <v>6673</v>
      </c>
      <c r="O16" s="54">
        <f t="shared" si="3"/>
        <v>215.3</v>
      </c>
      <c r="P16" s="54">
        <f t="shared" si="4"/>
        <v>405.3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4</v>
      </c>
      <c r="D17" s="51">
        <v>69</v>
      </c>
      <c r="E17" s="51">
        <v>1529</v>
      </c>
      <c r="F17" s="51">
        <v>226</v>
      </c>
      <c r="G17" s="52">
        <f t="shared" si="0"/>
        <v>1755</v>
      </c>
      <c r="H17" s="51">
        <v>89018</v>
      </c>
      <c r="I17" s="51">
        <v>12870</v>
      </c>
      <c r="J17" s="52">
        <f t="shared" si="1"/>
        <v>101888</v>
      </c>
      <c r="K17" s="51">
        <v>0</v>
      </c>
      <c r="L17" s="51">
        <v>5388</v>
      </c>
      <c r="M17" s="51">
        <v>780</v>
      </c>
      <c r="N17" s="53">
        <f t="shared" si="2"/>
        <v>6168</v>
      </c>
      <c r="O17" s="54">
        <f t="shared" si="3"/>
        <v>199</v>
      </c>
      <c r="P17" s="54">
        <f t="shared" si="4"/>
        <v>205.4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28</v>
      </c>
      <c r="D18" s="51">
        <v>85</v>
      </c>
      <c r="E18" s="51">
        <v>1099</v>
      </c>
      <c r="F18" s="51">
        <v>90</v>
      </c>
      <c r="G18" s="52">
        <f t="shared" si="0"/>
        <v>1189</v>
      </c>
      <c r="H18" s="51">
        <v>15908</v>
      </c>
      <c r="I18" s="51">
        <v>407</v>
      </c>
      <c r="J18" s="52">
        <f t="shared" si="1"/>
        <v>16315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32.9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66</v>
      </c>
      <c r="D19" s="60">
        <v>199</v>
      </c>
      <c r="E19" s="60">
        <v>2356</v>
      </c>
      <c r="F19" s="60">
        <v>206</v>
      </c>
      <c r="G19" s="61">
        <f t="shared" si="0"/>
        <v>2562</v>
      </c>
      <c r="H19" s="60">
        <v>24660</v>
      </c>
      <c r="I19" s="60">
        <v>1851</v>
      </c>
      <c r="J19" s="61">
        <f t="shared" si="1"/>
        <v>26511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53.4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622</v>
      </c>
      <c r="D20" s="52">
        <f t="shared" si="5"/>
        <v>1875</v>
      </c>
      <c r="E20" s="52">
        <f t="shared" si="5"/>
        <v>28721</v>
      </c>
      <c r="F20" s="52">
        <f t="shared" si="5"/>
        <v>4100</v>
      </c>
      <c r="G20" s="52">
        <f t="shared" si="5"/>
        <v>32821</v>
      </c>
      <c r="H20" s="52">
        <f t="shared" si="5"/>
        <v>1513111</v>
      </c>
      <c r="I20" s="52">
        <f t="shared" si="5"/>
        <v>222397</v>
      </c>
      <c r="J20" s="52">
        <f t="shared" si="5"/>
        <v>1735508</v>
      </c>
      <c r="K20" s="52">
        <f t="shared" si="5"/>
        <v>829304</v>
      </c>
      <c r="L20" s="52">
        <f t="shared" si="5"/>
        <v>76621</v>
      </c>
      <c r="M20" s="52">
        <f t="shared" si="5"/>
        <v>10615</v>
      </c>
      <c r="N20" s="53">
        <f t="shared" si="5"/>
        <v>87236</v>
      </c>
      <c r="O20" s="66">
        <f t="shared" si="5"/>
        <v>2814.2000000000003</v>
      </c>
      <c r="P20" s="66">
        <f t="shared" si="5"/>
        <v>3498.9000000000005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72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73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3006</v>
      </c>
      <c r="J6" s="18">
        <v>1393</v>
      </c>
      <c r="K6" s="19">
        <f>SUM(I6:J6)</f>
        <v>4399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143</v>
      </c>
      <c r="D13" s="51">
        <v>515</v>
      </c>
      <c r="E13" s="51">
        <v>5610</v>
      </c>
      <c r="F13" s="51">
        <v>2206</v>
      </c>
      <c r="G13" s="52">
        <f aca="true" t="shared" si="0" ref="G13:G19">SUM(E13:F13)</f>
        <v>7816</v>
      </c>
      <c r="H13" s="51">
        <v>302461</v>
      </c>
      <c r="I13" s="51">
        <v>121771</v>
      </c>
      <c r="J13" s="52">
        <f aca="true" t="shared" si="1" ref="J13:J19">SUM(H13:I13)</f>
        <v>424232</v>
      </c>
      <c r="K13" s="51">
        <v>5280</v>
      </c>
      <c r="L13" s="51">
        <v>16664</v>
      </c>
      <c r="M13" s="51">
        <v>6742</v>
      </c>
      <c r="N13" s="53">
        <f aca="true" t="shared" si="2" ref="N13:N19">SUM(L13:M13)</f>
        <v>23406</v>
      </c>
      <c r="O13" s="54">
        <f aca="true" t="shared" si="3" ref="O13:O19">ROUND(N13/31,1)</f>
        <v>755</v>
      </c>
      <c r="P13" s="54">
        <f aca="true" t="shared" si="4" ref="P13:P19">ROUND(J13/496,1)</f>
        <v>855.3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124</v>
      </c>
      <c r="D14" s="51">
        <v>300</v>
      </c>
      <c r="E14" s="51">
        <v>3000</v>
      </c>
      <c r="F14" s="51">
        <v>1233</v>
      </c>
      <c r="G14" s="52">
        <f t="shared" si="0"/>
        <v>4233</v>
      </c>
      <c r="H14" s="51">
        <v>126964</v>
      </c>
      <c r="I14" s="51">
        <v>48871</v>
      </c>
      <c r="J14" s="52">
        <f t="shared" si="1"/>
        <v>175835</v>
      </c>
      <c r="K14" s="51">
        <v>170917</v>
      </c>
      <c r="L14" s="51">
        <v>7275</v>
      </c>
      <c r="M14" s="51">
        <v>2874</v>
      </c>
      <c r="N14" s="53">
        <f t="shared" si="2"/>
        <v>10149</v>
      </c>
      <c r="O14" s="54">
        <f t="shared" si="3"/>
        <v>327.4</v>
      </c>
      <c r="P14" s="54">
        <f t="shared" si="4"/>
        <v>354.5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75</v>
      </c>
      <c r="D15" s="51">
        <v>120</v>
      </c>
      <c r="E15" s="51">
        <v>381</v>
      </c>
      <c r="F15" s="51">
        <v>187</v>
      </c>
      <c r="G15" s="52">
        <f t="shared" si="0"/>
        <v>568</v>
      </c>
      <c r="H15" s="51">
        <v>22280</v>
      </c>
      <c r="I15" s="51">
        <v>10328</v>
      </c>
      <c r="J15" s="52">
        <f t="shared" si="1"/>
        <v>32608</v>
      </c>
      <c r="K15" s="51">
        <v>32608</v>
      </c>
      <c r="L15" s="51">
        <v>1037</v>
      </c>
      <c r="M15" s="51">
        <v>512</v>
      </c>
      <c r="N15" s="53">
        <f t="shared" si="2"/>
        <v>1549</v>
      </c>
      <c r="O15" s="54">
        <f t="shared" si="3"/>
        <v>50</v>
      </c>
      <c r="P15" s="54">
        <f t="shared" si="4"/>
        <v>65.7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35</v>
      </c>
      <c r="D16" s="51">
        <v>111</v>
      </c>
      <c r="E16" s="51">
        <v>1132</v>
      </c>
      <c r="F16" s="51">
        <v>809</v>
      </c>
      <c r="G16" s="52">
        <f t="shared" si="0"/>
        <v>1941</v>
      </c>
      <c r="H16" s="51">
        <v>82624</v>
      </c>
      <c r="I16" s="51">
        <v>60056</v>
      </c>
      <c r="J16" s="52">
        <f t="shared" si="1"/>
        <v>142680</v>
      </c>
      <c r="K16" s="51">
        <v>139832</v>
      </c>
      <c r="L16" s="51">
        <v>3794</v>
      </c>
      <c r="M16" s="51">
        <v>2659</v>
      </c>
      <c r="N16" s="53">
        <f t="shared" si="2"/>
        <v>6453</v>
      </c>
      <c r="O16" s="54">
        <f t="shared" si="3"/>
        <v>208.2</v>
      </c>
      <c r="P16" s="54">
        <f t="shared" si="4"/>
        <v>287.7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12</v>
      </c>
      <c r="D17" s="51">
        <v>30</v>
      </c>
      <c r="E17" s="51">
        <v>273</v>
      </c>
      <c r="F17" s="51">
        <v>160</v>
      </c>
      <c r="G17" s="52">
        <f t="shared" si="0"/>
        <v>433</v>
      </c>
      <c r="H17" s="51">
        <v>8944</v>
      </c>
      <c r="I17" s="51">
        <v>5168</v>
      </c>
      <c r="J17" s="52">
        <f t="shared" si="1"/>
        <v>14112</v>
      </c>
      <c r="K17" s="51">
        <v>0</v>
      </c>
      <c r="L17" s="51">
        <v>559</v>
      </c>
      <c r="M17" s="51">
        <v>323</v>
      </c>
      <c r="N17" s="53">
        <f t="shared" si="2"/>
        <v>882</v>
      </c>
      <c r="O17" s="54">
        <f t="shared" si="3"/>
        <v>28.5</v>
      </c>
      <c r="P17" s="54">
        <f t="shared" si="4"/>
        <v>28.5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11</v>
      </c>
      <c r="D18" s="51">
        <v>16</v>
      </c>
      <c r="E18" s="51">
        <v>95</v>
      </c>
      <c r="F18" s="51">
        <v>33</v>
      </c>
      <c r="G18" s="52">
        <f t="shared" si="0"/>
        <v>128</v>
      </c>
      <c r="H18" s="51">
        <v>379</v>
      </c>
      <c r="I18" s="51">
        <v>123</v>
      </c>
      <c r="J18" s="52">
        <f t="shared" si="1"/>
        <v>502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400</v>
      </c>
      <c r="D20" s="52">
        <f t="shared" si="5"/>
        <v>1092</v>
      </c>
      <c r="E20" s="52">
        <f t="shared" si="5"/>
        <v>10491</v>
      </c>
      <c r="F20" s="52">
        <f t="shared" si="5"/>
        <v>4628</v>
      </c>
      <c r="G20" s="52">
        <f t="shared" si="5"/>
        <v>15119</v>
      </c>
      <c r="H20" s="52">
        <f t="shared" si="5"/>
        <v>543652</v>
      </c>
      <c r="I20" s="52">
        <f t="shared" si="5"/>
        <v>246317</v>
      </c>
      <c r="J20" s="52">
        <f t="shared" si="5"/>
        <v>789969</v>
      </c>
      <c r="K20" s="52">
        <f t="shared" si="5"/>
        <v>348637</v>
      </c>
      <c r="L20" s="52">
        <f t="shared" si="5"/>
        <v>29329</v>
      </c>
      <c r="M20" s="52">
        <f t="shared" si="5"/>
        <v>13110</v>
      </c>
      <c r="N20" s="53">
        <f t="shared" si="5"/>
        <v>42439</v>
      </c>
      <c r="O20" s="66">
        <f t="shared" si="5"/>
        <v>1369.1000000000001</v>
      </c>
      <c r="P20" s="66">
        <f t="shared" si="5"/>
        <v>1592.7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sheetProtection/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E7" sqref="E7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38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39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1392</v>
      </c>
      <c r="J6" s="18">
        <v>1228</v>
      </c>
      <c r="K6" s="19">
        <v>2620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147</v>
      </c>
      <c r="D13" s="51">
        <v>455</v>
      </c>
      <c r="E13" s="51">
        <v>4317</v>
      </c>
      <c r="F13" s="51">
        <v>3217</v>
      </c>
      <c r="G13" s="52">
        <f aca="true" t="shared" si="0" ref="G13:G19">SUM(E13:F13)</f>
        <v>7534</v>
      </c>
      <c r="H13" s="51">
        <v>259880</v>
      </c>
      <c r="I13" s="51">
        <v>186152</v>
      </c>
      <c r="J13" s="52">
        <f aca="true" t="shared" si="1" ref="J13:J19">SUM(H13:I13)</f>
        <v>446032</v>
      </c>
      <c r="K13" s="51">
        <v>25632</v>
      </c>
      <c r="L13" s="51">
        <v>14577</v>
      </c>
      <c r="M13" s="51">
        <v>10696</v>
      </c>
      <c r="N13" s="53">
        <f aca="true" t="shared" si="2" ref="N13:N19">SUM(L13:M13)</f>
        <v>25273</v>
      </c>
      <c r="O13" s="54">
        <f aca="true" t="shared" si="3" ref="O13:O19">ROUND(N13/31,1)</f>
        <v>815.3</v>
      </c>
      <c r="P13" s="54">
        <f aca="true" t="shared" si="4" ref="P13:P19">ROUND(J13/496,1)</f>
        <v>899.3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85</v>
      </c>
      <c r="D14" s="51">
        <v>197</v>
      </c>
      <c r="E14" s="51">
        <v>1564</v>
      </c>
      <c r="F14" s="51">
        <v>1385</v>
      </c>
      <c r="G14" s="52">
        <f t="shared" si="0"/>
        <v>2949</v>
      </c>
      <c r="H14" s="51">
        <v>74100</v>
      </c>
      <c r="I14" s="51">
        <v>65980</v>
      </c>
      <c r="J14" s="52">
        <f t="shared" si="1"/>
        <v>140080</v>
      </c>
      <c r="K14" s="51">
        <v>138160</v>
      </c>
      <c r="L14" s="51">
        <v>4183</v>
      </c>
      <c r="M14" s="51">
        <v>3785</v>
      </c>
      <c r="N14" s="53">
        <f t="shared" si="2"/>
        <v>7968</v>
      </c>
      <c r="O14" s="54">
        <f t="shared" si="3"/>
        <v>257</v>
      </c>
      <c r="P14" s="54">
        <f t="shared" si="4"/>
        <v>282.4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92</v>
      </c>
      <c r="D15" s="51">
        <v>157</v>
      </c>
      <c r="E15" s="51">
        <v>1009</v>
      </c>
      <c r="F15" s="51">
        <v>1219</v>
      </c>
      <c r="G15" s="52">
        <f t="shared" si="0"/>
        <v>2228</v>
      </c>
      <c r="H15" s="51">
        <v>64708</v>
      </c>
      <c r="I15" s="51">
        <v>87406</v>
      </c>
      <c r="J15" s="52">
        <f t="shared" si="1"/>
        <v>152114</v>
      </c>
      <c r="K15" s="51">
        <v>152114</v>
      </c>
      <c r="L15" s="51">
        <v>2969</v>
      </c>
      <c r="M15" s="51">
        <v>3849</v>
      </c>
      <c r="N15" s="53">
        <f t="shared" si="2"/>
        <v>6818</v>
      </c>
      <c r="O15" s="54">
        <f t="shared" si="3"/>
        <v>219.9</v>
      </c>
      <c r="P15" s="54">
        <f t="shared" si="4"/>
        <v>306.7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29</v>
      </c>
      <c r="D16" s="51">
        <v>66</v>
      </c>
      <c r="E16" s="51">
        <v>576</v>
      </c>
      <c r="F16" s="51">
        <v>341</v>
      </c>
      <c r="G16" s="52">
        <f t="shared" si="0"/>
        <v>917</v>
      </c>
      <c r="H16" s="51">
        <v>27288</v>
      </c>
      <c r="I16" s="51">
        <v>16480</v>
      </c>
      <c r="J16" s="52">
        <f t="shared" si="1"/>
        <v>43768</v>
      </c>
      <c r="K16" s="51">
        <v>43768</v>
      </c>
      <c r="L16" s="51">
        <v>1075</v>
      </c>
      <c r="M16" s="51">
        <v>655</v>
      </c>
      <c r="N16" s="53">
        <f t="shared" si="2"/>
        <v>1730</v>
      </c>
      <c r="O16" s="54">
        <f t="shared" si="3"/>
        <v>55.8</v>
      </c>
      <c r="P16" s="54">
        <f t="shared" si="4"/>
        <v>88.2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10</v>
      </c>
      <c r="D17" s="51">
        <v>40</v>
      </c>
      <c r="E17" s="51">
        <v>290</v>
      </c>
      <c r="F17" s="51">
        <v>240</v>
      </c>
      <c r="G17" s="52">
        <f t="shared" si="0"/>
        <v>530</v>
      </c>
      <c r="H17" s="51">
        <v>16624</v>
      </c>
      <c r="I17" s="51">
        <v>13696</v>
      </c>
      <c r="J17" s="52">
        <f t="shared" si="1"/>
        <v>30320</v>
      </c>
      <c r="K17" s="51">
        <v>0</v>
      </c>
      <c r="L17" s="51">
        <v>843</v>
      </c>
      <c r="M17" s="51">
        <v>699</v>
      </c>
      <c r="N17" s="53">
        <f t="shared" si="2"/>
        <v>1542</v>
      </c>
      <c r="O17" s="54">
        <f t="shared" si="3"/>
        <v>49.7</v>
      </c>
      <c r="P17" s="54">
        <f t="shared" si="4"/>
        <v>61.1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363</v>
      </c>
      <c r="D20" s="52">
        <f t="shared" si="5"/>
        <v>915</v>
      </c>
      <c r="E20" s="52">
        <f t="shared" si="5"/>
        <v>7756</v>
      </c>
      <c r="F20" s="52">
        <f t="shared" si="5"/>
        <v>6402</v>
      </c>
      <c r="G20" s="52">
        <f t="shared" si="5"/>
        <v>14158</v>
      </c>
      <c r="H20" s="52">
        <f t="shared" si="5"/>
        <v>442600</v>
      </c>
      <c r="I20" s="52">
        <f t="shared" si="5"/>
        <v>369714</v>
      </c>
      <c r="J20" s="52">
        <f t="shared" si="5"/>
        <v>812314</v>
      </c>
      <c r="K20" s="52">
        <f t="shared" si="5"/>
        <v>359674</v>
      </c>
      <c r="L20" s="52">
        <f t="shared" si="5"/>
        <v>23647</v>
      </c>
      <c r="M20" s="52">
        <f t="shared" si="5"/>
        <v>19684</v>
      </c>
      <c r="N20" s="53">
        <f t="shared" si="5"/>
        <v>43331</v>
      </c>
      <c r="O20" s="66">
        <f t="shared" si="5"/>
        <v>1397.7</v>
      </c>
      <c r="P20" s="66">
        <f t="shared" si="5"/>
        <v>1637.6999999999998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74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75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6069</v>
      </c>
      <c r="J6" s="18">
        <v>2271</v>
      </c>
      <c r="K6" s="19">
        <f>SUM(I6:J6)</f>
        <v>8340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255</v>
      </c>
      <c r="D13" s="51">
        <v>1138</v>
      </c>
      <c r="E13" s="51">
        <v>14190</v>
      </c>
      <c r="F13" s="51">
        <v>6199</v>
      </c>
      <c r="G13" s="52">
        <f aca="true" t="shared" si="0" ref="G13:G19">SUM(E13:F13)</f>
        <v>20389</v>
      </c>
      <c r="H13" s="51">
        <v>794800</v>
      </c>
      <c r="I13" s="51">
        <v>340628</v>
      </c>
      <c r="J13" s="52">
        <f aca="true" t="shared" si="1" ref="J13:J19">SUM(H13:I13)</f>
        <v>1135428</v>
      </c>
      <c r="K13" s="51">
        <v>94892</v>
      </c>
      <c r="L13" s="51">
        <v>42336</v>
      </c>
      <c r="M13" s="51">
        <v>18144</v>
      </c>
      <c r="N13" s="53">
        <f aca="true" t="shared" si="2" ref="N13:N19">SUM(L13:M13)</f>
        <v>60480</v>
      </c>
      <c r="O13" s="54">
        <f aca="true" t="shared" si="3" ref="O13:O19">ROUND(N13/31,1)</f>
        <v>1951</v>
      </c>
      <c r="P13" s="54">
        <f aca="true" t="shared" si="4" ref="P13:P19">ROUND(J13/496,1)</f>
        <v>2289.2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261</v>
      </c>
      <c r="D14" s="51">
        <v>702</v>
      </c>
      <c r="E14" s="51">
        <v>6316</v>
      </c>
      <c r="F14" s="51">
        <v>2103</v>
      </c>
      <c r="G14" s="52">
        <f t="shared" si="0"/>
        <v>8419</v>
      </c>
      <c r="H14" s="51">
        <v>289227</v>
      </c>
      <c r="I14" s="51">
        <v>94389</v>
      </c>
      <c r="J14" s="52">
        <f t="shared" si="1"/>
        <v>383616</v>
      </c>
      <c r="K14" s="51">
        <v>383616</v>
      </c>
      <c r="L14" s="51">
        <v>15456</v>
      </c>
      <c r="M14" s="51">
        <v>5430</v>
      </c>
      <c r="N14" s="53">
        <f t="shared" si="2"/>
        <v>20886</v>
      </c>
      <c r="O14" s="54">
        <f t="shared" si="3"/>
        <v>673.7</v>
      </c>
      <c r="P14" s="54">
        <f t="shared" si="4"/>
        <v>773.4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182</v>
      </c>
      <c r="D15" s="51">
        <v>259</v>
      </c>
      <c r="E15" s="51">
        <v>1242</v>
      </c>
      <c r="F15" s="51">
        <v>441</v>
      </c>
      <c r="G15" s="52">
        <f t="shared" si="0"/>
        <v>1683</v>
      </c>
      <c r="H15" s="51">
        <v>116008</v>
      </c>
      <c r="I15" s="51">
        <v>33721</v>
      </c>
      <c r="J15" s="52">
        <f t="shared" si="1"/>
        <v>149729</v>
      </c>
      <c r="K15" s="51">
        <v>149729</v>
      </c>
      <c r="L15" s="51">
        <v>3488</v>
      </c>
      <c r="M15" s="51">
        <v>1225</v>
      </c>
      <c r="N15" s="53">
        <f t="shared" si="2"/>
        <v>4713</v>
      </c>
      <c r="O15" s="54">
        <f t="shared" si="3"/>
        <v>152</v>
      </c>
      <c r="P15" s="54">
        <f t="shared" si="4"/>
        <v>301.9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52</v>
      </c>
      <c r="D16" s="51">
        <v>92</v>
      </c>
      <c r="E16" s="51">
        <v>1438</v>
      </c>
      <c r="F16" s="51">
        <v>845</v>
      </c>
      <c r="G16" s="52">
        <f t="shared" si="0"/>
        <v>2283</v>
      </c>
      <c r="H16" s="51">
        <v>122360</v>
      </c>
      <c r="I16" s="51">
        <v>73675</v>
      </c>
      <c r="J16" s="52">
        <f t="shared" si="1"/>
        <v>196035</v>
      </c>
      <c r="K16" s="51">
        <v>196035</v>
      </c>
      <c r="L16" s="51">
        <v>4493</v>
      </c>
      <c r="M16" s="51">
        <v>2804</v>
      </c>
      <c r="N16" s="53">
        <f t="shared" si="2"/>
        <v>7297</v>
      </c>
      <c r="O16" s="54">
        <f t="shared" si="3"/>
        <v>235.4</v>
      </c>
      <c r="P16" s="54">
        <f t="shared" si="4"/>
        <v>395.2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22</v>
      </c>
      <c r="D17" s="51">
        <v>216</v>
      </c>
      <c r="E17" s="51">
        <v>2350</v>
      </c>
      <c r="F17" s="51">
        <v>713</v>
      </c>
      <c r="G17" s="52">
        <f t="shared" si="0"/>
        <v>3063</v>
      </c>
      <c r="H17" s="51">
        <v>82569</v>
      </c>
      <c r="I17" s="51">
        <v>24664</v>
      </c>
      <c r="J17" s="52">
        <f t="shared" si="1"/>
        <v>107233</v>
      </c>
      <c r="K17" s="51">
        <v>0</v>
      </c>
      <c r="L17" s="51">
        <v>4535</v>
      </c>
      <c r="M17" s="51">
        <v>1355</v>
      </c>
      <c r="N17" s="53">
        <f t="shared" si="2"/>
        <v>5890</v>
      </c>
      <c r="O17" s="54">
        <f t="shared" si="3"/>
        <v>190</v>
      </c>
      <c r="P17" s="54">
        <f t="shared" si="4"/>
        <v>216.2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30</v>
      </c>
      <c r="D18" s="51">
        <v>56</v>
      </c>
      <c r="E18" s="51">
        <v>436</v>
      </c>
      <c r="F18" s="51">
        <v>42</v>
      </c>
      <c r="G18" s="52">
        <f t="shared" si="0"/>
        <v>478</v>
      </c>
      <c r="H18" s="51">
        <v>6011</v>
      </c>
      <c r="I18" s="51">
        <v>0</v>
      </c>
      <c r="J18" s="52">
        <f t="shared" si="1"/>
        <v>6011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12.1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27</v>
      </c>
      <c r="D19" s="60">
        <v>32</v>
      </c>
      <c r="E19" s="60">
        <v>204</v>
      </c>
      <c r="F19" s="60">
        <v>31</v>
      </c>
      <c r="G19" s="61">
        <f t="shared" si="0"/>
        <v>235</v>
      </c>
      <c r="H19" s="60">
        <v>2299</v>
      </c>
      <c r="I19" s="60">
        <v>0</v>
      </c>
      <c r="J19" s="61">
        <f t="shared" si="1"/>
        <v>2299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4.6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829</v>
      </c>
      <c r="D20" s="52">
        <f t="shared" si="5"/>
        <v>2495</v>
      </c>
      <c r="E20" s="52">
        <f t="shared" si="5"/>
        <v>26176</v>
      </c>
      <c r="F20" s="52">
        <f t="shared" si="5"/>
        <v>10374</v>
      </c>
      <c r="G20" s="52">
        <f t="shared" si="5"/>
        <v>36550</v>
      </c>
      <c r="H20" s="52">
        <f t="shared" si="5"/>
        <v>1413274</v>
      </c>
      <c r="I20" s="52">
        <f t="shared" si="5"/>
        <v>567077</v>
      </c>
      <c r="J20" s="52">
        <f t="shared" si="5"/>
        <v>1980351</v>
      </c>
      <c r="K20" s="52">
        <f t="shared" si="5"/>
        <v>824272</v>
      </c>
      <c r="L20" s="52">
        <f t="shared" si="5"/>
        <v>70308</v>
      </c>
      <c r="M20" s="52">
        <f t="shared" si="5"/>
        <v>28958</v>
      </c>
      <c r="N20" s="53">
        <f t="shared" si="5"/>
        <v>99266</v>
      </c>
      <c r="O20" s="66">
        <f t="shared" si="5"/>
        <v>3202.1</v>
      </c>
      <c r="P20" s="66">
        <f t="shared" si="5"/>
        <v>3992.5999999999995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76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77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2261</v>
      </c>
      <c r="J6" s="18">
        <v>2249</v>
      </c>
      <c r="K6" s="19">
        <f>SUM(I6:J6)</f>
        <v>4510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150</v>
      </c>
      <c r="D13" s="51">
        <v>539</v>
      </c>
      <c r="E13" s="51">
        <v>5367</v>
      </c>
      <c r="F13" s="51">
        <v>5293</v>
      </c>
      <c r="G13" s="52">
        <f aca="true" t="shared" si="0" ref="G13:G19">SUM(E13:F13)</f>
        <v>10660</v>
      </c>
      <c r="H13" s="51">
        <v>284881</v>
      </c>
      <c r="I13" s="51">
        <v>309445</v>
      </c>
      <c r="J13" s="52">
        <f aca="true" t="shared" si="1" ref="J13:J19">SUM(H13:I13)</f>
        <v>594326</v>
      </c>
      <c r="K13" s="51">
        <v>1429</v>
      </c>
      <c r="L13" s="51">
        <v>13805</v>
      </c>
      <c r="M13" s="51">
        <v>16234</v>
      </c>
      <c r="N13" s="53">
        <f aca="true" t="shared" si="2" ref="N13:N19">SUM(L13:M13)</f>
        <v>30039</v>
      </c>
      <c r="O13" s="54">
        <f aca="true" t="shared" si="3" ref="O13:O19">ROUND(N13/31,1)</f>
        <v>969</v>
      </c>
      <c r="P13" s="54">
        <f aca="true" t="shared" si="4" ref="P13:P19">ROUND(J13/496,1)</f>
        <v>1198.2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135</v>
      </c>
      <c r="D14" s="51">
        <v>305</v>
      </c>
      <c r="E14" s="51">
        <v>1815</v>
      </c>
      <c r="F14" s="51">
        <v>2817</v>
      </c>
      <c r="G14" s="52">
        <f t="shared" si="0"/>
        <v>4632</v>
      </c>
      <c r="H14" s="51">
        <v>90554</v>
      </c>
      <c r="I14" s="51">
        <v>135900</v>
      </c>
      <c r="J14" s="52">
        <f t="shared" si="1"/>
        <v>226454</v>
      </c>
      <c r="K14" s="51">
        <v>220172</v>
      </c>
      <c r="L14" s="51">
        <v>4976</v>
      </c>
      <c r="M14" s="51">
        <v>7471</v>
      </c>
      <c r="N14" s="53">
        <f t="shared" si="2"/>
        <v>12447</v>
      </c>
      <c r="O14" s="54">
        <f t="shared" si="3"/>
        <v>401.5</v>
      </c>
      <c r="P14" s="54">
        <f t="shared" si="4"/>
        <v>456.6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7</v>
      </c>
      <c r="D15" s="51">
        <v>8</v>
      </c>
      <c r="E15" s="51">
        <v>41</v>
      </c>
      <c r="F15" s="51">
        <v>48</v>
      </c>
      <c r="G15" s="52">
        <f t="shared" si="0"/>
        <v>89</v>
      </c>
      <c r="H15" s="51">
        <v>2165</v>
      </c>
      <c r="I15" s="51">
        <v>2534</v>
      </c>
      <c r="J15" s="52">
        <f t="shared" si="1"/>
        <v>4699</v>
      </c>
      <c r="K15" s="51">
        <v>3960</v>
      </c>
      <c r="L15" s="51">
        <v>123</v>
      </c>
      <c r="M15" s="51">
        <v>144</v>
      </c>
      <c r="N15" s="53">
        <f t="shared" si="2"/>
        <v>267</v>
      </c>
      <c r="O15" s="54">
        <f t="shared" si="3"/>
        <v>8.6</v>
      </c>
      <c r="P15" s="54">
        <f t="shared" si="4"/>
        <v>9.5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32</v>
      </c>
      <c r="D16" s="51">
        <v>78</v>
      </c>
      <c r="E16" s="51">
        <v>527</v>
      </c>
      <c r="F16" s="51">
        <v>760</v>
      </c>
      <c r="G16" s="52">
        <f t="shared" si="0"/>
        <v>1287</v>
      </c>
      <c r="H16" s="51">
        <v>61151</v>
      </c>
      <c r="I16" s="51">
        <v>78118</v>
      </c>
      <c r="J16" s="52">
        <f t="shared" si="1"/>
        <v>139269</v>
      </c>
      <c r="K16" s="51">
        <v>139269</v>
      </c>
      <c r="L16" s="51">
        <v>1768</v>
      </c>
      <c r="M16" s="51">
        <v>2467</v>
      </c>
      <c r="N16" s="53">
        <f t="shared" si="2"/>
        <v>4235</v>
      </c>
      <c r="O16" s="54">
        <f t="shared" si="3"/>
        <v>136.6</v>
      </c>
      <c r="P16" s="54">
        <f t="shared" si="4"/>
        <v>280.8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7</v>
      </c>
      <c r="D17" s="51">
        <v>68</v>
      </c>
      <c r="E17" s="51">
        <v>407</v>
      </c>
      <c r="F17" s="51">
        <v>745</v>
      </c>
      <c r="G17" s="52">
        <f t="shared" si="0"/>
        <v>1152</v>
      </c>
      <c r="H17" s="51">
        <v>19307</v>
      </c>
      <c r="I17" s="51">
        <v>36256</v>
      </c>
      <c r="J17" s="52">
        <f t="shared" si="1"/>
        <v>55563</v>
      </c>
      <c r="K17" s="51">
        <v>0</v>
      </c>
      <c r="L17" s="51">
        <v>1097</v>
      </c>
      <c r="M17" s="51">
        <v>2060</v>
      </c>
      <c r="N17" s="53">
        <f t="shared" si="2"/>
        <v>3157</v>
      </c>
      <c r="O17" s="54">
        <f t="shared" si="3"/>
        <v>101.8</v>
      </c>
      <c r="P17" s="54">
        <f t="shared" si="4"/>
        <v>112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5</v>
      </c>
      <c r="D18" s="51">
        <v>15</v>
      </c>
      <c r="E18" s="51">
        <v>52</v>
      </c>
      <c r="F18" s="51">
        <v>75</v>
      </c>
      <c r="G18" s="52">
        <f t="shared" si="0"/>
        <v>127</v>
      </c>
      <c r="H18" s="51">
        <v>3758</v>
      </c>
      <c r="I18" s="51">
        <v>5657</v>
      </c>
      <c r="J18" s="52">
        <f t="shared" si="1"/>
        <v>9415</v>
      </c>
      <c r="K18" s="57"/>
      <c r="L18" s="51">
        <v>191</v>
      </c>
      <c r="M18" s="51">
        <v>303</v>
      </c>
      <c r="N18" s="53">
        <f t="shared" si="2"/>
        <v>494</v>
      </c>
      <c r="O18" s="54">
        <f t="shared" si="3"/>
        <v>15.9</v>
      </c>
      <c r="P18" s="54">
        <f t="shared" si="4"/>
        <v>19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336</v>
      </c>
      <c r="D20" s="52">
        <f t="shared" si="5"/>
        <v>1013</v>
      </c>
      <c r="E20" s="52">
        <f t="shared" si="5"/>
        <v>8209</v>
      </c>
      <c r="F20" s="52">
        <f t="shared" si="5"/>
        <v>9738</v>
      </c>
      <c r="G20" s="52">
        <f t="shared" si="5"/>
        <v>17947</v>
      </c>
      <c r="H20" s="52">
        <f t="shared" si="5"/>
        <v>461816</v>
      </c>
      <c r="I20" s="52">
        <f t="shared" si="5"/>
        <v>567910</v>
      </c>
      <c r="J20" s="52">
        <f t="shared" si="5"/>
        <v>1029726</v>
      </c>
      <c r="K20" s="52">
        <f t="shared" si="5"/>
        <v>364830</v>
      </c>
      <c r="L20" s="52">
        <f t="shared" si="5"/>
        <v>21960</v>
      </c>
      <c r="M20" s="52">
        <f t="shared" si="5"/>
        <v>28679</v>
      </c>
      <c r="N20" s="53">
        <f t="shared" si="5"/>
        <v>50639</v>
      </c>
      <c r="O20" s="66">
        <f t="shared" si="5"/>
        <v>1633.3999999999999</v>
      </c>
      <c r="P20" s="66">
        <f t="shared" si="5"/>
        <v>2076.1000000000004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tabSelected="1" workbookViewId="0" topLeftCell="A1">
      <selection activeCell="A8" sqref="A8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78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79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7875</v>
      </c>
      <c r="J6" s="18">
        <v>5010</v>
      </c>
      <c r="K6" s="19">
        <f>SUM(I6:J6)</f>
        <v>12885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5" s="151" customFormat="1" ht="11.25" customHeight="1">
      <c r="C8" s="152"/>
      <c r="D8" s="98"/>
      <c r="E8" s="99"/>
      <c r="F8" s="99"/>
      <c r="G8" s="99"/>
      <c r="H8" s="99"/>
      <c r="I8" s="99"/>
      <c r="J8" s="99"/>
      <c r="K8" s="153"/>
      <c r="L8" s="99"/>
      <c r="M8" s="99"/>
      <c r="N8" s="99"/>
      <c r="O8" s="99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371</v>
      </c>
      <c r="D13" s="51">
        <v>1119</v>
      </c>
      <c r="E13" s="51">
        <v>10974</v>
      </c>
      <c r="F13" s="51">
        <v>8591</v>
      </c>
      <c r="G13" s="52">
        <f aca="true" t="shared" si="0" ref="G13:G19">SUM(E13:F13)</f>
        <v>19565</v>
      </c>
      <c r="H13" s="51">
        <v>548567</v>
      </c>
      <c r="I13" s="51">
        <v>447147</v>
      </c>
      <c r="J13" s="52">
        <f aca="true" t="shared" si="1" ref="J13:J19">SUM(H13:I13)</f>
        <v>995714</v>
      </c>
      <c r="K13" s="51">
        <v>58041</v>
      </c>
      <c r="L13" s="51">
        <v>30366</v>
      </c>
      <c r="M13" s="51">
        <v>24792</v>
      </c>
      <c r="N13" s="53">
        <f aca="true" t="shared" si="2" ref="N13:N19">SUM(L13:M13)</f>
        <v>55158</v>
      </c>
      <c r="O13" s="54">
        <f aca="true" t="shared" si="3" ref="O13:O19">ROUND(N13/31,1)</f>
        <v>1779.3</v>
      </c>
      <c r="P13" s="54">
        <f aca="true" t="shared" si="4" ref="P13:P19">ROUND(J13/496,1)</f>
        <v>2007.5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296</v>
      </c>
      <c r="D14" s="51">
        <v>726</v>
      </c>
      <c r="E14" s="51">
        <v>4969</v>
      </c>
      <c r="F14" s="51">
        <v>4244</v>
      </c>
      <c r="G14" s="52">
        <f t="shared" si="0"/>
        <v>9213</v>
      </c>
      <c r="H14" s="51">
        <v>187312</v>
      </c>
      <c r="I14" s="51">
        <v>197987</v>
      </c>
      <c r="J14" s="52">
        <f t="shared" si="1"/>
        <v>385299</v>
      </c>
      <c r="K14" s="51">
        <v>376663</v>
      </c>
      <c r="L14" s="51">
        <v>10355</v>
      </c>
      <c r="M14" s="51">
        <v>10222</v>
      </c>
      <c r="N14" s="53">
        <f t="shared" si="2"/>
        <v>20577</v>
      </c>
      <c r="O14" s="54">
        <f t="shared" si="3"/>
        <v>663.8</v>
      </c>
      <c r="P14" s="54">
        <f t="shared" si="4"/>
        <v>776.8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182</v>
      </c>
      <c r="D15" s="51">
        <v>318</v>
      </c>
      <c r="E15" s="51">
        <v>1149</v>
      </c>
      <c r="F15" s="51">
        <v>1977</v>
      </c>
      <c r="G15" s="52">
        <f t="shared" si="0"/>
        <v>3126</v>
      </c>
      <c r="H15" s="51">
        <v>45449</v>
      </c>
      <c r="I15" s="51">
        <v>75443</v>
      </c>
      <c r="J15" s="52">
        <f t="shared" si="1"/>
        <v>120892</v>
      </c>
      <c r="K15" s="51">
        <v>120892</v>
      </c>
      <c r="L15" s="51">
        <v>2120</v>
      </c>
      <c r="M15" s="51">
        <v>3770</v>
      </c>
      <c r="N15" s="53">
        <f t="shared" si="2"/>
        <v>5890</v>
      </c>
      <c r="O15" s="54">
        <f t="shared" si="3"/>
        <v>190</v>
      </c>
      <c r="P15" s="54">
        <f t="shared" si="4"/>
        <v>243.7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42</v>
      </c>
      <c r="D16" s="51">
        <v>133</v>
      </c>
      <c r="E16" s="51">
        <v>885</v>
      </c>
      <c r="F16" s="51">
        <v>660</v>
      </c>
      <c r="G16" s="52">
        <f t="shared" si="0"/>
        <v>1545</v>
      </c>
      <c r="H16" s="51">
        <v>69314</v>
      </c>
      <c r="I16" s="51">
        <v>51886</v>
      </c>
      <c r="J16" s="52">
        <f t="shared" si="1"/>
        <v>121200</v>
      </c>
      <c r="K16" s="51">
        <v>121200</v>
      </c>
      <c r="L16" s="51">
        <v>2256</v>
      </c>
      <c r="M16" s="51">
        <v>1736</v>
      </c>
      <c r="N16" s="53">
        <f t="shared" si="2"/>
        <v>3992</v>
      </c>
      <c r="O16" s="54">
        <f t="shared" si="3"/>
        <v>128.8</v>
      </c>
      <c r="P16" s="54">
        <f t="shared" si="4"/>
        <v>244.4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19</v>
      </c>
      <c r="D17" s="51">
        <v>156</v>
      </c>
      <c r="E17" s="51">
        <v>1624</v>
      </c>
      <c r="F17" s="51">
        <v>1315</v>
      </c>
      <c r="G17" s="52">
        <f t="shared" si="0"/>
        <v>2939</v>
      </c>
      <c r="H17" s="51">
        <v>88016</v>
      </c>
      <c r="I17" s="51">
        <v>72866</v>
      </c>
      <c r="J17" s="52">
        <f t="shared" si="1"/>
        <v>160882</v>
      </c>
      <c r="K17" s="51">
        <v>0</v>
      </c>
      <c r="L17" s="51">
        <v>5208</v>
      </c>
      <c r="M17" s="51">
        <v>4313</v>
      </c>
      <c r="N17" s="53">
        <f t="shared" si="2"/>
        <v>9521</v>
      </c>
      <c r="O17" s="54">
        <f t="shared" si="3"/>
        <v>307.1</v>
      </c>
      <c r="P17" s="54">
        <f t="shared" si="4"/>
        <v>324.4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27</v>
      </c>
      <c r="D18" s="51">
        <v>81</v>
      </c>
      <c r="E18" s="51">
        <v>464</v>
      </c>
      <c r="F18" s="51">
        <v>160</v>
      </c>
      <c r="G18" s="52">
        <f t="shared" si="0"/>
        <v>624</v>
      </c>
      <c r="H18" s="51">
        <v>1472</v>
      </c>
      <c r="I18" s="51">
        <v>1635</v>
      </c>
      <c r="J18" s="52">
        <f t="shared" si="1"/>
        <v>3107</v>
      </c>
      <c r="K18" s="57"/>
      <c r="L18" s="51">
        <v>88</v>
      </c>
      <c r="M18" s="51">
        <v>98</v>
      </c>
      <c r="N18" s="53">
        <f t="shared" si="2"/>
        <v>186</v>
      </c>
      <c r="O18" s="54">
        <f t="shared" si="3"/>
        <v>6</v>
      </c>
      <c r="P18" s="54">
        <f t="shared" si="4"/>
        <v>6.3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325</v>
      </c>
      <c r="D19" s="60">
        <v>557</v>
      </c>
      <c r="E19" s="60">
        <v>5353</v>
      </c>
      <c r="F19" s="60">
        <v>1547</v>
      </c>
      <c r="G19" s="61">
        <f t="shared" si="0"/>
        <v>6900</v>
      </c>
      <c r="H19" s="60">
        <v>66</v>
      </c>
      <c r="I19" s="60">
        <v>0</v>
      </c>
      <c r="J19" s="61">
        <f t="shared" si="1"/>
        <v>66</v>
      </c>
      <c r="K19" s="62"/>
      <c r="L19" s="60">
        <v>2</v>
      </c>
      <c r="M19" s="60">
        <v>0</v>
      </c>
      <c r="N19" s="63">
        <f t="shared" si="2"/>
        <v>2</v>
      </c>
      <c r="O19" s="64">
        <f t="shared" si="3"/>
        <v>0.1</v>
      </c>
      <c r="P19" s="64">
        <f t="shared" si="4"/>
        <v>0.1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1262</v>
      </c>
      <c r="D20" s="52">
        <f t="shared" si="5"/>
        <v>3090</v>
      </c>
      <c r="E20" s="52">
        <f t="shared" si="5"/>
        <v>25418</v>
      </c>
      <c r="F20" s="52">
        <f t="shared" si="5"/>
        <v>18494</v>
      </c>
      <c r="G20" s="52">
        <f t="shared" si="5"/>
        <v>43912</v>
      </c>
      <c r="H20" s="52">
        <f t="shared" si="5"/>
        <v>940196</v>
      </c>
      <c r="I20" s="52">
        <f t="shared" si="5"/>
        <v>846964</v>
      </c>
      <c r="J20" s="52">
        <f t="shared" si="5"/>
        <v>1787160</v>
      </c>
      <c r="K20" s="52">
        <f t="shared" si="5"/>
        <v>676796</v>
      </c>
      <c r="L20" s="52">
        <f t="shared" si="5"/>
        <v>50395</v>
      </c>
      <c r="M20" s="52">
        <f t="shared" si="5"/>
        <v>44931</v>
      </c>
      <c r="N20" s="53">
        <f t="shared" si="5"/>
        <v>95326</v>
      </c>
      <c r="O20" s="66">
        <f t="shared" si="5"/>
        <v>3075.1</v>
      </c>
      <c r="P20" s="66">
        <f t="shared" si="5"/>
        <v>3603.2000000000003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3" sqref="C3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80</v>
      </c>
      <c r="B2" s="5"/>
      <c r="P2" s="4"/>
    </row>
    <row r="3" spans="3:19" ht="11.25" customHeight="1">
      <c r="C3" s="13"/>
      <c r="D3" s="13"/>
      <c r="E3" s="13"/>
      <c r="S3" s="6"/>
    </row>
    <row r="4" spans="1:19" ht="11.25" customHeight="1">
      <c r="A4" s="160"/>
      <c r="B4" s="160"/>
      <c r="C4" s="161" t="s">
        <v>81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36846</v>
      </c>
      <c r="J6" s="18">
        <v>9746</v>
      </c>
      <c r="K6" s="19">
        <f>SUM(I6:J6)</f>
        <v>46592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318</v>
      </c>
      <c r="D13" s="51">
        <v>3854</v>
      </c>
      <c r="E13" s="51">
        <v>84301</v>
      </c>
      <c r="F13" s="51">
        <v>13500</v>
      </c>
      <c r="G13" s="52">
        <f aca="true" t="shared" si="0" ref="G13:G19">SUM(E13:F13)</f>
        <v>97801</v>
      </c>
      <c r="H13" s="51">
        <v>4774506</v>
      </c>
      <c r="I13" s="51">
        <v>742159</v>
      </c>
      <c r="J13" s="52">
        <f aca="true" t="shared" si="1" ref="J13:J19">SUM(H13:I13)</f>
        <v>5516665</v>
      </c>
      <c r="K13" s="51">
        <v>280558</v>
      </c>
      <c r="L13" s="51">
        <v>263125</v>
      </c>
      <c r="M13" s="51">
        <v>40566</v>
      </c>
      <c r="N13" s="53">
        <f aca="true" t="shared" si="2" ref="N13:N19">SUM(L13:M13)</f>
        <v>303691</v>
      </c>
      <c r="O13" s="54">
        <f aca="true" t="shared" si="3" ref="O13:O19">ROUND(N13/31,1)</f>
        <v>9796.5</v>
      </c>
      <c r="P13" s="54">
        <f aca="true" t="shared" si="4" ref="P13:P19">ROUND(J13/496,1)</f>
        <v>11122.3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487</v>
      </c>
      <c r="D14" s="51">
        <v>1983</v>
      </c>
      <c r="E14" s="51">
        <v>28986</v>
      </c>
      <c r="F14" s="51">
        <v>7968</v>
      </c>
      <c r="G14" s="52">
        <f t="shared" si="0"/>
        <v>36954</v>
      </c>
      <c r="H14" s="51">
        <v>1617246</v>
      </c>
      <c r="I14" s="51">
        <v>341541</v>
      </c>
      <c r="J14" s="52">
        <f t="shared" si="1"/>
        <v>1958787</v>
      </c>
      <c r="K14" s="51">
        <v>1889731</v>
      </c>
      <c r="L14" s="51">
        <v>88637</v>
      </c>
      <c r="M14" s="51">
        <v>15222</v>
      </c>
      <c r="N14" s="53">
        <f t="shared" si="2"/>
        <v>103859</v>
      </c>
      <c r="O14" s="54">
        <f t="shared" si="3"/>
        <v>3350.3</v>
      </c>
      <c r="P14" s="54">
        <f t="shared" si="4"/>
        <v>3949.2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182</v>
      </c>
      <c r="D15" s="51">
        <v>409</v>
      </c>
      <c r="E15" s="51">
        <v>4459</v>
      </c>
      <c r="F15" s="51">
        <v>1212</v>
      </c>
      <c r="G15" s="52">
        <f t="shared" si="0"/>
        <v>5671</v>
      </c>
      <c r="H15" s="51">
        <v>322321</v>
      </c>
      <c r="I15" s="51">
        <v>69121</v>
      </c>
      <c r="J15" s="52">
        <f t="shared" si="1"/>
        <v>391442</v>
      </c>
      <c r="K15" s="51">
        <v>391442</v>
      </c>
      <c r="L15" s="51">
        <v>15834</v>
      </c>
      <c r="M15" s="51">
        <v>2932</v>
      </c>
      <c r="N15" s="53">
        <f t="shared" si="2"/>
        <v>18766</v>
      </c>
      <c r="O15" s="54">
        <f t="shared" si="3"/>
        <v>605.4</v>
      </c>
      <c r="P15" s="54">
        <f t="shared" si="4"/>
        <v>789.2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141</v>
      </c>
      <c r="D16" s="51">
        <v>592</v>
      </c>
      <c r="E16" s="51">
        <v>11103</v>
      </c>
      <c r="F16" s="51">
        <v>2398</v>
      </c>
      <c r="G16" s="52">
        <f t="shared" si="0"/>
        <v>13501</v>
      </c>
      <c r="H16" s="51">
        <v>910449</v>
      </c>
      <c r="I16" s="51">
        <v>199761</v>
      </c>
      <c r="J16" s="52">
        <f t="shared" si="1"/>
        <v>1110210</v>
      </c>
      <c r="K16" s="51">
        <v>618136</v>
      </c>
      <c r="L16" s="51">
        <v>37062</v>
      </c>
      <c r="M16" s="51">
        <v>8064</v>
      </c>
      <c r="N16" s="53">
        <f t="shared" si="2"/>
        <v>45126</v>
      </c>
      <c r="O16" s="54">
        <f t="shared" si="3"/>
        <v>1455.7</v>
      </c>
      <c r="P16" s="54">
        <f t="shared" si="4"/>
        <v>2238.3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24</v>
      </c>
      <c r="D17" s="51">
        <v>709</v>
      </c>
      <c r="E17" s="51">
        <v>11384</v>
      </c>
      <c r="F17" s="51">
        <v>2998</v>
      </c>
      <c r="G17" s="52">
        <f t="shared" si="0"/>
        <v>14382</v>
      </c>
      <c r="H17" s="51">
        <v>811588</v>
      </c>
      <c r="I17" s="51">
        <v>214456</v>
      </c>
      <c r="J17" s="52">
        <f t="shared" si="1"/>
        <v>1026044</v>
      </c>
      <c r="K17" s="51">
        <v>0</v>
      </c>
      <c r="L17" s="51">
        <v>46490</v>
      </c>
      <c r="M17" s="51">
        <v>12216</v>
      </c>
      <c r="N17" s="53">
        <f t="shared" si="2"/>
        <v>58706</v>
      </c>
      <c r="O17" s="54">
        <f t="shared" si="3"/>
        <v>1893.7</v>
      </c>
      <c r="P17" s="54">
        <f t="shared" si="4"/>
        <v>2068.6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13</v>
      </c>
      <c r="D19" s="60">
        <v>119</v>
      </c>
      <c r="E19" s="60">
        <v>2594</v>
      </c>
      <c r="F19" s="60">
        <v>872</v>
      </c>
      <c r="G19" s="61">
        <f t="shared" si="0"/>
        <v>3466</v>
      </c>
      <c r="H19" s="60">
        <v>81787</v>
      </c>
      <c r="I19" s="60">
        <v>22644</v>
      </c>
      <c r="J19" s="61">
        <f t="shared" si="1"/>
        <v>104431</v>
      </c>
      <c r="K19" s="62"/>
      <c r="L19" s="60">
        <v>4593</v>
      </c>
      <c r="M19" s="60">
        <v>980</v>
      </c>
      <c r="N19" s="63">
        <f t="shared" si="2"/>
        <v>5573</v>
      </c>
      <c r="O19" s="64">
        <f t="shared" si="3"/>
        <v>179.8</v>
      </c>
      <c r="P19" s="64">
        <f t="shared" si="4"/>
        <v>210.5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1165</v>
      </c>
      <c r="D20" s="52">
        <f t="shared" si="5"/>
        <v>7666</v>
      </c>
      <c r="E20" s="52">
        <f t="shared" si="5"/>
        <v>142827</v>
      </c>
      <c r="F20" s="52">
        <f t="shared" si="5"/>
        <v>28948</v>
      </c>
      <c r="G20" s="52">
        <f t="shared" si="5"/>
        <v>171775</v>
      </c>
      <c r="H20" s="52">
        <f t="shared" si="5"/>
        <v>8517897</v>
      </c>
      <c r="I20" s="52">
        <f t="shared" si="5"/>
        <v>1589682</v>
      </c>
      <c r="J20" s="52">
        <f t="shared" si="5"/>
        <v>10107579</v>
      </c>
      <c r="K20" s="52">
        <f t="shared" si="5"/>
        <v>3179867</v>
      </c>
      <c r="L20" s="52">
        <f t="shared" si="5"/>
        <v>455741</v>
      </c>
      <c r="M20" s="52">
        <f t="shared" si="5"/>
        <v>79980</v>
      </c>
      <c r="N20" s="53">
        <f t="shared" si="5"/>
        <v>535721</v>
      </c>
      <c r="O20" s="66">
        <f t="shared" si="5"/>
        <v>17281.399999999998</v>
      </c>
      <c r="P20" s="66">
        <f t="shared" si="5"/>
        <v>20378.1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D3" sqref="C3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82</v>
      </c>
      <c r="B2" s="5"/>
      <c r="P2" s="4"/>
    </row>
    <row r="3" spans="3:19" ht="11.25" customHeight="1">
      <c r="C3" s="13"/>
      <c r="D3" s="13"/>
      <c r="E3" s="13"/>
      <c r="S3" s="6"/>
    </row>
    <row r="4" spans="1:19" ht="11.25" customHeight="1">
      <c r="A4" s="160"/>
      <c r="B4" s="160"/>
      <c r="C4" s="161" t="s">
        <v>83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6229</v>
      </c>
      <c r="J6" s="18">
        <v>1634</v>
      </c>
      <c r="K6" s="19">
        <f>SUM(I6:J6)</f>
        <v>7863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184</v>
      </c>
      <c r="D13" s="51">
        <v>757</v>
      </c>
      <c r="E13" s="51">
        <v>13146</v>
      </c>
      <c r="F13" s="51">
        <v>2575</v>
      </c>
      <c r="G13" s="52">
        <f aca="true" t="shared" si="0" ref="G13:G19">SUM(E13:F13)</f>
        <v>15721</v>
      </c>
      <c r="H13" s="51">
        <v>767032</v>
      </c>
      <c r="I13" s="51">
        <v>147090</v>
      </c>
      <c r="J13" s="52">
        <f aca="true" t="shared" si="1" ref="J13:J19">SUM(H13:I13)</f>
        <v>914122</v>
      </c>
      <c r="K13" s="51">
        <v>71106</v>
      </c>
      <c r="L13" s="51">
        <v>45229</v>
      </c>
      <c r="M13" s="51">
        <v>8759</v>
      </c>
      <c r="N13" s="53">
        <f aca="true" t="shared" si="2" ref="N13:N19">SUM(L13:M13)</f>
        <v>53988</v>
      </c>
      <c r="O13" s="54">
        <f aca="true" t="shared" si="3" ref="O13:O19">ROUND(N13/31,1)</f>
        <v>1741.5</v>
      </c>
      <c r="P13" s="54">
        <f aca="true" t="shared" si="4" ref="P13:P19">ROUND(J13/496,1)</f>
        <v>1843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232</v>
      </c>
      <c r="D14" s="51">
        <v>495</v>
      </c>
      <c r="E14" s="51">
        <v>5883</v>
      </c>
      <c r="F14" s="51">
        <v>1000</v>
      </c>
      <c r="G14" s="52">
        <f t="shared" si="0"/>
        <v>6883</v>
      </c>
      <c r="H14" s="51">
        <v>335712</v>
      </c>
      <c r="I14" s="51">
        <v>46159</v>
      </c>
      <c r="J14" s="52">
        <f t="shared" si="1"/>
        <v>381871</v>
      </c>
      <c r="K14" s="51">
        <v>379759</v>
      </c>
      <c r="L14" s="51">
        <v>22499</v>
      </c>
      <c r="M14" s="51">
        <v>2850</v>
      </c>
      <c r="N14" s="53">
        <f t="shared" si="2"/>
        <v>25349</v>
      </c>
      <c r="O14" s="54">
        <f t="shared" si="3"/>
        <v>817.7</v>
      </c>
      <c r="P14" s="54">
        <f t="shared" si="4"/>
        <v>769.9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81</v>
      </c>
      <c r="D15" s="51">
        <v>140</v>
      </c>
      <c r="E15" s="51">
        <v>1414</v>
      </c>
      <c r="F15" s="51">
        <v>296</v>
      </c>
      <c r="G15" s="52">
        <f t="shared" si="0"/>
        <v>1710</v>
      </c>
      <c r="H15" s="51">
        <v>77714</v>
      </c>
      <c r="I15" s="51">
        <v>13555</v>
      </c>
      <c r="J15" s="52">
        <f t="shared" si="1"/>
        <v>91269</v>
      </c>
      <c r="K15" s="51">
        <v>91125</v>
      </c>
      <c r="L15" s="51">
        <v>3186</v>
      </c>
      <c r="M15" s="51">
        <v>569</v>
      </c>
      <c r="N15" s="53">
        <f t="shared" si="2"/>
        <v>3755</v>
      </c>
      <c r="O15" s="54">
        <f t="shared" si="3"/>
        <v>121.1</v>
      </c>
      <c r="P15" s="54">
        <f t="shared" si="4"/>
        <v>184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84</v>
      </c>
      <c r="D16" s="51">
        <v>372</v>
      </c>
      <c r="E16" s="51">
        <v>4200</v>
      </c>
      <c r="F16" s="51">
        <v>2573</v>
      </c>
      <c r="G16" s="52">
        <f t="shared" si="0"/>
        <v>6773</v>
      </c>
      <c r="H16" s="51">
        <v>250636</v>
      </c>
      <c r="I16" s="51">
        <v>153529</v>
      </c>
      <c r="J16" s="52">
        <f t="shared" si="1"/>
        <v>404165</v>
      </c>
      <c r="K16" s="51">
        <v>404165</v>
      </c>
      <c r="L16" s="51">
        <v>10241</v>
      </c>
      <c r="M16" s="51">
        <v>6296</v>
      </c>
      <c r="N16" s="53">
        <f t="shared" si="2"/>
        <v>16537</v>
      </c>
      <c r="O16" s="54">
        <f t="shared" si="3"/>
        <v>533.5</v>
      </c>
      <c r="P16" s="54">
        <f t="shared" si="4"/>
        <v>814.8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19</v>
      </c>
      <c r="D17" s="51">
        <v>115</v>
      </c>
      <c r="E17" s="51">
        <v>1822</v>
      </c>
      <c r="F17" s="51">
        <v>285</v>
      </c>
      <c r="G17" s="52">
        <f t="shared" si="0"/>
        <v>2107</v>
      </c>
      <c r="H17" s="51">
        <v>78142</v>
      </c>
      <c r="I17" s="51">
        <v>11905</v>
      </c>
      <c r="J17" s="52">
        <f t="shared" si="1"/>
        <v>90047</v>
      </c>
      <c r="K17" s="51">
        <v>0</v>
      </c>
      <c r="L17" s="51">
        <v>4792</v>
      </c>
      <c r="M17" s="51">
        <v>723</v>
      </c>
      <c r="N17" s="53">
        <f t="shared" si="2"/>
        <v>5515</v>
      </c>
      <c r="O17" s="54">
        <f t="shared" si="3"/>
        <v>177.9</v>
      </c>
      <c r="P17" s="54">
        <f t="shared" si="4"/>
        <v>181.5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7</v>
      </c>
      <c r="D18" s="51">
        <v>25</v>
      </c>
      <c r="E18" s="51">
        <v>353</v>
      </c>
      <c r="F18" s="51">
        <v>79</v>
      </c>
      <c r="G18" s="52">
        <f t="shared" si="0"/>
        <v>432</v>
      </c>
      <c r="H18" s="51">
        <v>6828</v>
      </c>
      <c r="I18" s="51">
        <v>1515</v>
      </c>
      <c r="J18" s="52">
        <f t="shared" si="1"/>
        <v>8343</v>
      </c>
      <c r="K18" s="57"/>
      <c r="L18" s="51">
        <v>354</v>
      </c>
      <c r="M18" s="51">
        <v>76</v>
      </c>
      <c r="N18" s="53">
        <f t="shared" si="2"/>
        <v>430</v>
      </c>
      <c r="O18" s="54">
        <f t="shared" si="3"/>
        <v>13.9</v>
      </c>
      <c r="P18" s="54">
        <f t="shared" si="4"/>
        <v>16.8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</v>
      </c>
      <c r="D19" s="60">
        <v>1</v>
      </c>
      <c r="E19" s="60">
        <v>4</v>
      </c>
      <c r="F19" s="60">
        <v>0</v>
      </c>
      <c r="G19" s="61">
        <f t="shared" si="0"/>
        <v>4</v>
      </c>
      <c r="H19" s="60">
        <v>17</v>
      </c>
      <c r="I19" s="60">
        <v>0</v>
      </c>
      <c r="J19" s="61">
        <f t="shared" si="1"/>
        <v>17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608</v>
      </c>
      <c r="D20" s="52">
        <f t="shared" si="5"/>
        <v>1905</v>
      </c>
      <c r="E20" s="52">
        <f t="shared" si="5"/>
        <v>26822</v>
      </c>
      <c r="F20" s="52">
        <f t="shared" si="5"/>
        <v>6808</v>
      </c>
      <c r="G20" s="52">
        <f t="shared" si="5"/>
        <v>33630</v>
      </c>
      <c r="H20" s="52">
        <f t="shared" si="5"/>
        <v>1516081</v>
      </c>
      <c r="I20" s="52">
        <f t="shared" si="5"/>
        <v>373753</v>
      </c>
      <c r="J20" s="52">
        <f t="shared" si="5"/>
        <v>1889834</v>
      </c>
      <c r="K20" s="52">
        <f t="shared" si="5"/>
        <v>946155</v>
      </c>
      <c r="L20" s="52">
        <f t="shared" si="5"/>
        <v>86301</v>
      </c>
      <c r="M20" s="52">
        <f t="shared" si="5"/>
        <v>19273</v>
      </c>
      <c r="N20" s="53">
        <f t="shared" si="5"/>
        <v>105574</v>
      </c>
      <c r="O20" s="66">
        <f t="shared" si="5"/>
        <v>3405.6</v>
      </c>
      <c r="P20" s="66">
        <f t="shared" si="5"/>
        <v>3810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7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84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85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16842</v>
      </c>
      <c r="J6" s="18">
        <v>18352</v>
      </c>
      <c r="K6" s="19">
        <f>SUM(I6:J6)</f>
        <v>35194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322</v>
      </c>
      <c r="D13" s="51">
        <v>2165</v>
      </c>
      <c r="E13" s="51">
        <v>31573</v>
      </c>
      <c r="F13" s="51">
        <v>19194</v>
      </c>
      <c r="G13" s="52">
        <f aca="true" t="shared" si="0" ref="G13:G19">SUM(E13:F13)</f>
        <v>50767</v>
      </c>
      <c r="H13" s="51">
        <v>1777675</v>
      </c>
      <c r="I13" s="51">
        <v>1026522</v>
      </c>
      <c r="J13" s="52">
        <f aca="true" t="shared" si="1" ref="J13:J19">SUM(H13:I13)</f>
        <v>2804197</v>
      </c>
      <c r="K13" s="51">
        <v>355125</v>
      </c>
      <c r="L13" s="51">
        <v>101074</v>
      </c>
      <c r="M13" s="51">
        <v>58359</v>
      </c>
      <c r="N13" s="53">
        <f aca="true" t="shared" si="2" ref="N13:N19">SUM(L13:M13)</f>
        <v>159433</v>
      </c>
      <c r="O13" s="54">
        <f aca="true" t="shared" si="3" ref="O13:O19">ROUND(N13/31,1)</f>
        <v>5143</v>
      </c>
      <c r="P13" s="54">
        <f aca="true" t="shared" si="4" ref="P13:P19">ROUND(J13/496,1)</f>
        <v>5653.6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350</v>
      </c>
      <c r="D14" s="51">
        <v>1240</v>
      </c>
      <c r="E14" s="51">
        <v>12317</v>
      </c>
      <c r="F14" s="51">
        <v>11901</v>
      </c>
      <c r="G14" s="52">
        <f t="shared" si="0"/>
        <v>24218</v>
      </c>
      <c r="H14" s="51">
        <v>628400</v>
      </c>
      <c r="I14" s="51">
        <v>586986</v>
      </c>
      <c r="J14" s="52">
        <f t="shared" si="1"/>
        <v>1215386</v>
      </c>
      <c r="K14" s="51">
        <v>1197744</v>
      </c>
      <c r="L14" s="51">
        <v>37072</v>
      </c>
      <c r="M14" s="51">
        <v>32560</v>
      </c>
      <c r="N14" s="53">
        <f t="shared" si="2"/>
        <v>69632</v>
      </c>
      <c r="O14" s="54">
        <f t="shared" si="3"/>
        <v>2246.2</v>
      </c>
      <c r="P14" s="54">
        <f t="shared" si="4"/>
        <v>2450.4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70</v>
      </c>
      <c r="D15" s="51">
        <v>155</v>
      </c>
      <c r="E15" s="51">
        <v>1075</v>
      </c>
      <c r="F15" s="51">
        <v>1000</v>
      </c>
      <c r="G15" s="52">
        <f t="shared" si="0"/>
        <v>2075</v>
      </c>
      <c r="H15" s="51">
        <v>69822</v>
      </c>
      <c r="I15" s="51">
        <v>72224</v>
      </c>
      <c r="J15" s="52">
        <f t="shared" si="1"/>
        <v>142046</v>
      </c>
      <c r="K15" s="51">
        <v>126951</v>
      </c>
      <c r="L15" s="51">
        <v>3128</v>
      </c>
      <c r="M15" s="51">
        <v>3027</v>
      </c>
      <c r="N15" s="53">
        <f t="shared" si="2"/>
        <v>6155</v>
      </c>
      <c r="O15" s="54">
        <f t="shared" si="3"/>
        <v>198.5</v>
      </c>
      <c r="P15" s="54">
        <f t="shared" si="4"/>
        <v>286.4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68</v>
      </c>
      <c r="D16" s="51">
        <v>166</v>
      </c>
      <c r="E16" s="51">
        <v>1810</v>
      </c>
      <c r="F16" s="51">
        <v>1441</v>
      </c>
      <c r="G16" s="52">
        <f t="shared" si="0"/>
        <v>3251</v>
      </c>
      <c r="H16" s="51">
        <v>172222</v>
      </c>
      <c r="I16" s="51">
        <v>133620</v>
      </c>
      <c r="J16" s="52">
        <f t="shared" si="1"/>
        <v>305842</v>
      </c>
      <c r="K16" s="51">
        <v>298634</v>
      </c>
      <c r="L16" s="51">
        <v>6979</v>
      </c>
      <c r="M16" s="51">
        <v>5473</v>
      </c>
      <c r="N16" s="53">
        <f t="shared" si="2"/>
        <v>12452</v>
      </c>
      <c r="O16" s="54">
        <f t="shared" si="3"/>
        <v>401.7</v>
      </c>
      <c r="P16" s="54">
        <f t="shared" si="4"/>
        <v>616.6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24</v>
      </c>
      <c r="D17" s="51">
        <v>257</v>
      </c>
      <c r="E17" s="51">
        <v>3615</v>
      </c>
      <c r="F17" s="51">
        <v>2783</v>
      </c>
      <c r="G17" s="52">
        <f t="shared" si="0"/>
        <v>6398</v>
      </c>
      <c r="H17" s="51">
        <v>223612</v>
      </c>
      <c r="I17" s="51">
        <v>167772</v>
      </c>
      <c r="J17" s="52">
        <f t="shared" si="1"/>
        <v>391384</v>
      </c>
      <c r="K17" s="51">
        <v>0</v>
      </c>
      <c r="L17" s="51">
        <v>13252</v>
      </c>
      <c r="M17" s="51">
        <v>9990</v>
      </c>
      <c r="N17" s="53">
        <f t="shared" si="2"/>
        <v>23242</v>
      </c>
      <c r="O17" s="54">
        <f t="shared" si="3"/>
        <v>749.7</v>
      </c>
      <c r="P17" s="54">
        <f t="shared" si="4"/>
        <v>789.1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32</v>
      </c>
      <c r="D18" s="51">
        <v>88</v>
      </c>
      <c r="E18" s="51">
        <v>849</v>
      </c>
      <c r="F18" s="51">
        <v>1349</v>
      </c>
      <c r="G18" s="52">
        <f t="shared" si="0"/>
        <v>2198</v>
      </c>
      <c r="H18" s="51">
        <v>13840</v>
      </c>
      <c r="I18" s="51">
        <v>13555</v>
      </c>
      <c r="J18" s="52">
        <f t="shared" si="1"/>
        <v>27395</v>
      </c>
      <c r="K18" s="57"/>
      <c r="L18" s="51">
        <v>458</v>
      </c>
      <c r="M18" s="51">
        <v>292</v>
      </c>
      <c r="N18" s="53">
        <f t="shared" si="2"/>
        <v>750</v>
      </c>
      <c r="O18" s="54">
        <f t="shared" si="3"/>
        <v>24.2</v>
      </c>
      <c r="P18" s="54">
        <f t="shared" si="4"/>
        <v>55.2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323</v>
      </c>
      <c r="D19" s="60">
        <v>680</v>
      </c>
      <c r="E19" s="60">
        <v>6961</v>
      </c>
      <c r="F19" s="60">
        <v>5001</v>
      </c>
      <c r="G19" s="61">
        <f t="shared" si="0"/>
        <v>11962</v>
      </c>
      <c r="H19" s="60">
        <v>107009</v>
      </c>
      <c r="I19" s="60">
        <v>70112</v>
      </c>
      <c r="J19" s="61">
        <f t="shared" si="1"/>
        <v>177121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357.1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1189</v>
      </c>
      <c r="D20" s="52">
        <f t="shared" si="5"/>
        <v>4751</v>
      </c>
      <c r="E20" s="52">
        <f t="shared" si="5"/>
        <v>58200</v>
      </c>
      <c r="F20" s="52">
        <f t="shared" si="5"/>
        <v>42669</v>
      </c>
      <c r="G20" s="52">
        <f t="shared" si="5"/>
        <v>100869</v>
      </c>
      <c r="H20" s="52">
        <f t="shared" si="5"/>
        <v>2992580</v>
      </c>
      <c r="I20" s="52">
        <f t="shared" si="5"/>
        <v>2070791</v>
      </c>
      <c r="J20" s="52">
        <f t="shared" si="5"/>
        <v>5063371</v>
      </c>
      <c r="K20" s="52">
        <f t="shared" si="5"/>
        <v>1978454</v>
      </c>
      <c r="L20" s="52">
        <f t="shared" si="5"/>
        <v>161963</v>
      </c>
      <c r="M20" s="52">
        <f t="shared" si="5"/>
        <v>109701</v>
      </c>
      <c r="N20" s="53">
        <f t="shared" si="5"/>
        <v>271664</v>
      </c>
      <c r="O20" s="66">
        <f t="shared" si="5"/>
        <v>8763.300000000001</v>
      </c>
      <c r="P20" s="66">
        <f t="shared" si="5"/>
        <v>10208.400000000001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86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87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1611</v>
      </c>
      <c r="J6" s="18">
        <v>1940</v>
      </c>
      <c r="K6" s="19">
        <f>SUM(I6:J6)</f>
        <v>3551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173</v>
      </c>
      <c r="D13" s="51">
        <v>590</v>
      </c>
      <c r="E13" s="51">
        <v>4145</v>
      </c>
      <c r="F13" s="51">
        <v>4333</v>
      </c>
      <c r="G13" s="52">
        <f aca="true" t="shared" si="0" ref="G13:G19">SUM(E13:F13)</f>
        <v>8478</v>
      </c>
      <c r="H13" s="51">
        <v>239460</v>
      </c>
      <c r="I13" s="51">
        <v>252486</v>
      </c>
      <c r="J13" s="52">
        <f aca="true" t="shared" si="1" ref="J13:J19">SUM(H13:I13)</f>
        <v>491946</v>
      </c>
      <c r="K13" s="51">
        <v>20055</v>
      </c>
      <c r="L13" s="51">
        <v>12466</v>
      </c>
      <c r="M13" s="51">
        <v>13156</v>
      </c>
      <c r="N13" s="53">
        <f aca="true" t="shared" si="2" ref="N13:N19">SUM(L13:M13)</f>
        <v>25622</v>
      </c>
      <c r="O13" s="54">
        <f aca="true" t="shared" si="3" ref="O13:O19">ROUND(N13/31,1)</f>
        <v>826.5</v>
      </c>
      <c r="P13" s="54">
        <f aca="true" t="shared" si="4" ref="P13:P19">ROUND(J13/496,1)</f>
        <v>991.8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113</v>
      </c>
      <c r="D14" s="51">
        <v>308</v>
      </c>
      <c r="E14" s="51">
        <v>1441</v>
      </c>
      <c r="F14" s="51">
        <v>1513</v>
      </c>
      <c r="G14" s="52">
        <f t="shared" si="0"/>
        <v>2954</v>
      </c>
      <c r="H14" s="51">
        <v>80257</v>
      </c>
      <c r="I14" s="51">
        <v>82225</v>
      </c>
      <c r="J14" s="52">
        <f t="shared" si="1"/>
        <v>162482</v>
      </c>
      <c r="K14" s="51">
        <v>152723</v>
      </c>
      <c r="L14" s="51">
        <v>4073</v>
      </c>
      <c r="M14" s="51">
        <v>4188</v>
      </c>
      <c r="N14" s="53">
        <f t="shared" si="2"/>
        <v>8261</v>
      </c>
      <c r="O14" s="54">
        <f t="shared" si="3"/>
        <v>266.5</v>
      </c>
      <c r="P14" s="54">
        <f t="shared" si="4"/>
        <v>327.6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63</v>
      </c>
      <c r="D15" s="51">
        <v>107</v>
      </c>
      <c r="E15" s="51">
        <v>577</v>
      </c>
      <c r="F15" s="51">
        <v>602</v>
      </c>
      <c r="G15" s="52">
        <f t="shared" si="0"/>
        <v>1179</v>
      </c>
      <c r="H15" s="51">
        <v>46060</v>
      </c>
      <c r="I15" s="51">
        <v>45745</v>
      </c>
      <c r="J15" s="52">
        <f t="shared" si="1"/>
        <v>91805</v>
      </c>
      <c r="K15" s="51">
        <v>91805</v>
      </c>
      <c r="L15" s="51">
        <v>1991</v>
      </c>
      <c r="M15" s="51">
        <v>1856</v>
      </c>
      <c r="N15" s="53">
        <f t="shared" si="2"/>
        <v>3847</v>
      </c>
      <c r="O15" s="54">
        <f t="shared" si="3"/>
        <v>124.1</v>
      </c>
      <c r="P15" s="54">
        <f t="shared" si="4"/>
        <v>185.1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51</v>
      </c>
      <c r="D16" s="51">
        <v>175</v>
      </c>
      <c r="E16" s="51">
        <v>886</v>
      </c>
      <c r="F16" s="51">
        <v>1219</v>
      </c>
      <c r="G16" s="52">
        <f t="shared" si="0"/>
        <v>2105</v>
      </c>
      <c r="H16" s="51">
        <v>58878</v>
      </c>
      <c r="I16" s="51">
        <v>86172</v>
      </c>
      <c r="J16" s="52">
        <f t="shared" si="1"/>
        <v>145050</v>
      </c>
      <c r="K16" s="51">
        <v>145049</v>
      </c>
      <c r="L16" s="51">
        <v>2405</v>
      </c>
      <c r="M16" s="51">
        <v>3501</v>
      </c>
      <c r="N16" s="53">
        <f t="shared" si="2"/>
        <v>5906</v>
      </c>
      <c r="O16" s="54">
        <f t="shared" si="3"/>
        <v>190.5</v>
      </c>
      <c r="P16" s="54">
        <f t="shared" si="4"/>
        <v>292.4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15</v>
      </c>
      <c r="D17" s="51">
        <v>122</v>
      </c>
      <c r="E17" s="51">
        <v>843</v>
      </c>
      <c r="F17" s="51">
        <v>1080</v>
      </c>
      <c r="G17" s="52">
        <f t="shared" si="0"/>
        <v>1923</v>
      </c>
      <c r="H17" s="51">
        <v>49583</v>
      </c>
      <c r="I17" s="51">
        <v>64180</v>
      </c>
      <c r="J17" s="52">
        <f t="shared" si="1"/>
        <v>113763</v>
      </c>
      <c r="K17" s="51">
        <v>0</v>
      </c>
      <c r="L17" s="51">
        <v>2815</v>
      </c>
      <c r="M17" s="51">
        <v>3457</v>
      </c>
      <c r="N17" s="53">
        <f t="shared" si="2"/>
        <v>6272</v>
      </c>
      <c r="O17" s="54">
        <f t="shared" si="3"/>
        <v>202.3</v>
      </c>
      <c r="P17" s="54">
        <f t="shared" si="4"/>
        <v>229.4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11</v>
      </c>
      <c r="D18" s="51">
        <v>19</v>
      </c>
      <c r="E18" s="51">
        <v>148</v>
      </c>
      <c r="F18" s="51">
        <v>87</v>
      </c>
      <c r="G18" s="52">
        <f t="shared" si="0"/>
        <v>235</v>
      </c>
      <c r="H18" s="51">
        <v>6169</v>
      </c>
      <c r="I18" s="51">
        <v>2603</v>
      </c>
      <c r="J18" s="52">
        <f t="shared" si="1"/>
        <v>8772</v>
      </c>
      <c r="K18" s="57"/>
      <c r="L18" s="51">
        <v>302</v>
      </c>
      <c r="M18" s="51">
        <v>148</v>
      </c>
      <c r="N18" s="53">
        <f t="shared" si="2"/>
        <v>450</v>
      </c>
      <c r="O18" s="54">
        <f t="shared" si="3"/>
        <v>14.5</v>
      </c>
      <c r="P18" s="54">
        <f t="shared" si="4"/>
        <v>17.7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28</v>
      </c>
      <c r="D19" s="60">
        <v>81</v>
      </c>
      <c r="E19" s="60">
        <v>208</v>
      </c>
      <c r="F19" s="60">
        <v>193</v>
      </c>
      <c r="G19" s="61">
        <f t="shared" si="0"/>
        <v>401</v>
      </c>
      <c r="H19" s="60">
        <v>5310</v>
      </c>
      <c r="I19" s="60">
        <v>4909</v>
      </c>
      <c r="J19" s="61">
        <f t="shared" si="1"/>
        <v>10219</v>
      </c>
      <c r="K19" s="62"/>
      <c r="L19" s="60">
        <v>310</v>
      </c>
      <c r="M19" s="60">
        <v>280</v>
      </c>
      <c r="N19" s="63">
        <f t="shared" si="2"/>
        <v>590</v>
      </c>
      <c r="O19" s="64">
        <f t="shared" si="3"/>
        <v>19</v>
      </c>
      <c r="P19" s="64">
        <f t="shared" si="4"/>
        <v>20.6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454</v>
      </c>
      <c r="D20" s="52">
        <f t="shared" si="5"/>
        <v>1402</v>
      </c>
      <c r="E20" s="52">
        <f t="shared" si="5"/>
        <v>8248</v>
      </c>
      <c r="F20" s="52">
        <f t="shared" si="5"/>
        <v>9027</v>
      </c>
      <c r="G20" s="52">
        <f t="shared" si="5"/>
        <v>17275</v>
      </c>
      <c r="H20" s="52">
        <f t="shared" si="5"/>
        <v>485717</v>
      </c>
      <c r="I20" s="52">
        <f t="shared" si="5"/>
        <v>538320</v>
      </c>
      <c r="J20" s="52">
        <f t="shared" si="5"/>
        <v>1024037</v>
      </c>
      <c r="K20" s="52">
        <f t="shared" si="5"/>
        <v>409632</v>
      </c>
      <c r="L20" s="52">
        <f t="shared" si="5"/>
        <v>24362</v>
      </c>
      <c r="M20" s="52">
        <f t="shared" si="5"/>
        <v>26586</v>
      </c>
      <c r="N20" s="53">
        <f t="shared" si="5"/>
        <v>50948</v>
      </c>
      <c r="O20" s="66">
        <f t="shared" si="5"/>
        <v>1643.3999999999999</v>
      </c>
      <c r="P20" s="66">
        <f t="shared" si="5"/>
        <v>2064.6000000000004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88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89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15603</v>
      </c>
      <c r="J6" s="18">
        <v>8336</v>
      </c>
      <c r="K6" s="19">
        <f>SUM(I6:J6)</f>
        <v>23939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250</v>
      </c>
      <c r="D13" s="51">
        <v>2291</v>
      </c>
      <c r="E13" s="51">
        <v>40539</v>
      </c>
      <c r="F13" s="51">
        <v>15756</v>
      </c>
      <c r="G13" s="52">
        <f aca="true" t="shared" si="0" ref="G13:G19">SUM(E13:F13)</f>
        <v>56295</v>
      </c>
      <c r="H13" s="51">
        <v>2150712</v>
      </c>
      <c r="I13" s="51">
        <v>825844</v>
      </c>
      <c r="J13" s="52">
        <f aca="true" t="shared" si="1" ref="J13:J19">SUM(H13:I13)</f>
        <v>2976556</v>
      </c>
      <c r="K13" s="51">
        <v>146099</v>
      </c>
      <c r="L13" s="51">
        <v>116584</v>
      </c>
      <c r="M13" s="51">
        <v>45586</v>
      </c>
      <c r="N13" s="53">
        <f aca="true" t="shared" si="2" ref="N13:N19">SUM(L13:M13)</f>
        <v>162170</v>
      </c>
      <c r="O13" s="54">
        <f aca="true" t="shared" si="3" ref="O13:O19">ROUND(N13/31,1)</f>
        <v>5231.3</v>
      </c>
      <c r="P13" s="54">
        <f aca="true" t="shared" si="4" ref="P13:P19">ROUND(J13/496,1)</f>
        <v>6001.1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326</v>
      </c>
      <c r="D14" s="51">
        <v>1054</v>
      </c>
      <c r="E14" s="51">
        <v>13486</v>
      </c>
      <c r="F14" s="51">
        <v>5605</v>
      </c>
      <c r="G14" s="52">
        <f t="shared" si="0"/>
        <v>19091</v>
      </c>
      <c r="H14" s="51">
        <v>678164</v>
      </c>
      <c r="I14" s="51">
        <v>264272</v>
      </c>
      <c r="J14" s="52">
        <f t="shared" si="1"/>
        <v>942436</v>
      </c>
      <c r="K14" s="51">
        <v>942436</v>
      </c>
      <c r="L14" s="51">
        <v>34495</v>
      </c>
      <c r="M14" s="51">
        <v>13288</v>
      </c>
      <c r="N14" s="53">
        <f t="shared" si="2"/>
        <v>47783</v>
      </c>
      <c r="O14" s="54">
        <f t="shared" si="3"/>
        <v>1541.4</v>
      </c>
      <c r="P14" s="54">
        <f t="shared" si="4"/>
        <v>1900.1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257</v>
      </c>
      <c r="D15" s="51">
        <v>594</v>
      </c>
      <c r="E15" s="51">
        <v>4246</v>
      </c>
      <c r="F15" s="51">
        <v>4760</v>
      </c>
      <c r="G15" s="52">
        <f t="shared" si="0"/>
        <v>9006</v>
      </c>
      <c r="H15" s="51">
        <v>259019</v>
      </c>
      <c r="I15" s="51">
        <v>253892</v>
      </c>
      <c r="J15" s="52">
        <f t="shared" si="1"/>
        <v>512911</v>
      </c>
      <c r="K15" s="51">
        <v>512911</v>
      </c>
      <c r="L15" s="51">
        <v>8644</v>
      </c>
      <c r="M15" s="51">
        <v>10043</v>
      </c>
      <c r="N15" s="53">
        <f t="shared" si="2"/>
        <v>18687</v>
      </c>
      <c r="O15" s="54">
        <f t="shared" si="3"/>
        <v>602.8</v>
      </c>
      <c r="P15" s="54">
        <f t="shared" si="4"/>
        <v>1034.1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129</v>
      </c>
      <c r="D16" s="51">
        <v>600</v>
      </c>
      <c r="E16" s="51">
        <v>7663</v>
      </c>
      <c r="F16" s="51">
        <v>2326</v>
      </c>
      <c r="G16" s="52">
        <f t="shared" si="0"/>
        <v>9989</v>
      </c>
      <c r="H16" s="51">
        <v>366385</v>
      </c>
      <c r="I16" s="51">
        <v>129311</v>
      </c>
      <c r="J16" s="52">
        <f t="shared" si="1"/>
        <v>495696</v>
      </c>
      <c r="K16" s="51">
        <v>495696</v>
      </c>
      <c r="L16" s="51">
        <v>13334</v>
      </c>
      <c r="M16" s="51">
        <v>4070</v>
      </c>
      <c r="N16" s="53">
        <f t="shared" si="2"/>
        <v>17404</v>
      </c>
      <c r="O16" s="54">
        <f t="shared" si="3"/>
        <v>561.4</v>
      </c>
      <c r="P16" s="54">
        <f t="shared" si="4"/>
        <v>999.4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26</v>
      </c>
      <c r="D17" s="51">
        <v>303</v>
      </c>
      <c r="E17" s="51">
        <v>4507</v>
      </c>
      <c r="F17" s="51">
        <v>1583</v>
      </c>
      <c r="G17" s="52">
        <f t="shared" si="0"/>
        <v>6090</v>
      </c>
      <c r="H17" s="51">
        <v>271568</v>
      </c>
      <c r="I17" s="51">
        <v>96591</v>
      </c>
      <c r="J17" s="52">
        <f t="shared" si="1"/>
        <v>368159</v>
      </c>
      <c r="K17" s="51">
        <v>0</v>
      </c>
      <c r="L17" s="51">
        <v>17582</v>
      </c>
      <c r="M17" s="51">
        <v>6252</v>
      </c>
      <c r="N17" s="53">
        <f t="shared" si="2"/>
        <v>23834</v>
      </c>
      <c r="O17" s="54">
        <f t="shared" si="3"/>
        <v>768.8</v>
      </c>
      <c r="P17" s="54">
        <f t="shared" si="4"/>
        <v>742.3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53</v>
      </c>
      <c r="D18" s="51">
        <v>183</v>
      </c>
      <c r="E18" s="51">
        <v>2632</v>
      </c>
      <c r="F18" s="51">
        <v>832</v>
      </c>
      <c r="G18" s="52">
        <f t="shared" si="0"/>
        <v>3464</v>
      </c>
      <c r="H18" s="51">
        <v>40952</v>
      </c>
      <c r="I18" s="51">
        <v>15711</v>
      </c>
      <c r="J18" s="52">
        <f t="shared" si="1"/>
        <v>56663</v>
      </c>
      <c r="K18" s="57"/>
      <c r="L18" s="51">
        <v>1117</v>
      </c>
      <c r="M18" s="51">
        <v>281</v>
      </c>
      <c r="N18" s="53">
        <f t="shared" si="2"/>
        <v>1398</v>
      </c>
      <c r="O18" s="54">
        <f t="shared" si="3"/>
        <v>45.1</v>
      </c>
      <c r="P18" s="54">
        <f t="shared" si="4"/>
        <v>114.2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203</v>
      </c>
      <c r="D19" s="60">
        <v>478</v>
      </c>
      <c r="E19" s="60">
        <v>5381</v>
      </c>
      <c r="F19" s="60">
        <v>363</v>
      </c>
      <c r="G19" s="61">
        <f t="shared" si="0"/>
        <v>5744</v>
      </c>
      <c r="H19" s="60">
        <v>67760</v>
      </c>
      <c r="I19" s="60">
        <v>5522</v>
      </c>
      <c r="J19" s="61">
        <f t="shared" si="1"/>
        <v>73282</v>
      </c>
      <c r="K19" s="62"/>
      <c r="L19" s="60">
        <v>446</v>
      </c>
      <c r="M19" s="60">
        <v>126</v>
      </c>
      <c r="N19" s="63">
        <f t="shared" si="2"/>
        <v>572</v>
      </c>
      <c r="O19" s="64">
        <f t="shared" si="3"/>
        <v>18.5</v>
      </c>
      <c r="P19" s="64">
        <f t="shared" si="4"/>
        <v>147.7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1244</v>
      </c>
      <c r="D20" s="52">
        <f t="shared" si="5"/>
        <v>5503</v>
      </c>
      <c r="E20" s="52">
        <f t="shared" si="5"/>
        <v>78454</v>
      </c>
      <c r="F20" s="52">
        <f t="shared" si="5"/>
        <v>31225</v>
      </c>
      <c r="G20" s="52">
        <f t="shared" si="5"/>
        <v>109679</v>
      </c>
      <c r="H20" s="52">
        <f t="shared" si="5"/>
        <v>3834560</v>
      </c>
      <c r="I20" s="52">
        <f t="shared" si="5"/>
        <v>1591143</v>
      </c>
      <c r="J20" s="52">
        <f t="shared" si="5"/>
        <v>5425703</v>
      </c>
      <c r="K20" s="52">
        <f t="shared" si="5"/>
        <v>2097142</v>
      </c>
      <c r="L20" s="52">
        <f t="shared" si="5"/>
        <v>192202</v>
      </c>
      <c r="M20" s="52">
        <f t="shared" si="5"/>
        <v>79646</v>
      </c>
      <c r="N20" s="53">
        <f t="shared" si="5"/>
        <v>271848</v>
      </c>
      <c r="O20" s="66">
        <f t="shared" si="5"/>
        <v>8769.300000000001</v>
      </c>
      <c r="P20" s="66">
        <f t="shared" si="5"/>
        <v>10938.900000000001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7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90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91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68895</v>
      </c>
      <c r="J6" s="18">
        <v>3506</v>
      </c>
      <c r="K6" s="19">
        <f>SUM(I6:J6)</f>
        <v>72401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162</v>
      </c>
      <c r="D13" s="51">
        <v>3269</v>
      </c>
      <c r="E13" s="51">
        <v>70189</v>
      </c>
      <c r="F13" s="51">
        <v>6017</v>
      </c>
      <c r="G13" s="52">
        <f aca="true" t="shared" si="0" ref="G13:G19">SUM(E13:F13)</f>
        <v>76206</v>
      </c>
      <c r="H13" s="51">
        <v>3641616</v>
      </c>
      <c r="I13" s="51">
        <v>310976</v>
      </c>
      <c r="J13" s="52">
        <f aca="true" t="shared" si="1" ref="J13:J19">SUM(H13:I13)</f>
        <v>3952592</v>
      </c>
      <c r="K13" s="51">
        <v>95667</v>
      </c>
      <c r="L13" s="51">
        <v>197538</v>
      </c>
      <c r="M13" s="51">
        <v>16516</v>
      </c>
      <c r="N13" s="53">
        <f aca="true" t="shared" si="2" ref="N13:N19">SUM(L13:M13)</f>
        <v>214054</v>
      </c>
      <c r="O13" s="54">
        <f aca="true" t="shared" si="3" ref="O13:O19">ROUND(N13/31,1)</f>
        <v>6905</v>
      </c>
      <c r="P13" s="54">
        <f aca="true" t="shared" si="4" ref="P13:P19">ROUND(J13/496,1)</f>
        <v>7968.9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311</v>
      </c>
      <c r="D14" s="51">
        <v>1545</v>
      </c>
      <c r="E14" s="51">
        <v>23233</v>
      </c>
      <c r="F14" s="51">
        <v>1732</v>
      </c>
      <c r="G14" s="52">
        <f t="shared" si="0"/>
        <v>24965</v>
      </c>
      <c r="H14" s="51">
        <v>1053842</v>
      </c>
      <c r="I14" s="51">
        <v>73094</v>
      </c>
      <c r="J14" s="52">
        <f t="shared" si="1"/>
        <v>1126936</v>
      </c>
      <c r="K14" s="51">
        <v>1126936</v>
      </c>
      <c r="L14" s="51">
        <v>61921</v>
      </c>
      <c r="M14" s="51">
        <v>4290</v>
      </c>
      <c r="N14" s="53">
        <f t="shared" si="2"/>
        <v>66211</v>
      </c>
      <c r="O14" s="54">
        <f t="shared" si="3"/>
        <v>2135.8</v>
      </c>
      <c r="P14" s="54">
        <f t="shared" si="4"/>
        <v>2272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122</v>
      </c>
      <c r="D15" s="51">
        <v>268</v>
      </c>
      <c r="E15" s="51">
        <v>3481</v>
      </c>
      <c r="F15" s="51">
        <v>579</v>
      </c>
      <c r="G15" s="52">
        <f t="shared" si="0"/>
        <v>4060</v>
      </c>
      <c r="H15" s="51">
        <v>214436</v>
      </c>
      <c r="I15" s="51">
        <v>14372</v>
      </c>
      <c r="J15" s="52">
        <f t="shared" si="1"/>
        <v>228808</v>
      </c>
      <c r="K15" s="51">
        <v>228808</v>
      </c>
      <c r="L15" s="51">
        <v>10266</v>
      </c>
      <c r="M15" s="51">
        <v>711</v>
      </c>
      <c r="N15" s="53">
        <f t="shared" si="2"/>
        <v>10977</v>
      </c>
      <c r="O15" s="54">
        <f t="shared" si="3"/>
        <v>354.1</v>
      </c>
      <c r="P15" s="54">
        <f t="shared" si="4"/>
        <v>461.3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170</v>
      </c>
      <c r="D16" s="51">
        <v>916</v>
      </c>
      <c r="E16" s="51">
        <v>12328</v>
      </c>
      <c r="F16" s="51">
        <v>2076</v>
      </c>
      <c r="G16" s="52">
        <f t="shared" si="0"/>
        <v>14404</v>
      </c>
      <c r="H16" s="51">
        <v>703450</v>
      </c>
      <c r="I16" s="51">
        <v>135646</v>
      </c>
      <c r="J16" s="52">
        <f t="shared" si="1"/>
        <v>839096</v>
      </c>
      <c r="K16" s="51">
        <v>839096</v>
      </c>
      <c r="L16" s="51">
        <v>29869</v>
      </c>
      <c r="M16" s="51">
        <v>4698</v>
      </c>
      <c r="N16" s="53">
        <f t="shared" si="2"/>
        <v>34567</v>
      </c>
      <c r="O16" s="54">
        <f t="shared" si="3"/>
        <v>1115.1</v>
      </c>
      <c r="P16" s="54">
        <f t="shared" si="4"/>
        <v>1691.7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14</v>
      </c>
      <c r="D17" s="51">
        <v>809</v>
      </c>
      <c r="E17" s="51">
        <v>21218</v>
      </c>
      <c r="F17" s="51">
        <v>1075</v>
      </c>
      <c r="G17" s="52">
        <f t="shared" si="0"/>
        <v>22293</v>
      </c>
      <c r="H17" s="51">
        <v>947001</v>
      </c>
      <c r="I17" s="51">
        <v>52388</v>
      </c>
      <c r="J17" s="52">
        <f t="shared" si="1"/>
        <v>999389</v>
      </c>
      <c r="K17" s="51">
        <v>0</v>
      </c>
      <c r="L17" s="51">
        <v>54264</v>
      </c>
      <c r="M17" s="51">
        <v>3150</v>
      </c>
      <c r="N17" s="53">
        <f t="shared" si="2"/>
        <v>57414</v>
      </c>
      <c r="O17" s="54">
        <f t="shared" si="3"/>
        <v>1852.1</v>
      </c>
      <c r="P17" s="54">
        <f t="shared" si="4"/>
        <v>2014.9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123</v>
      </c>
      <c r="D18" s="51">
        <v>780</v>
      </c>
      <c r="E18" s="51">
        <v>28503</v>
      </c>
      <c r="F18" s="51">
        <v>1102</v>
      </c>
      <c r="G18" s="52">
        <f t="shared" si="0"/>
        <v>29605</v>
      </c>
      <c r="H18" s="51">
        <v>170201</v>
      </c>
      <c r="I18" s="51">
        <v>5211</v>
      </c>
      <c r="J18" s="52">
        <f t="shared" si="1"/>
        <v>175412</v>
      </c>
      <c r="K18" s="57"/>
      <c r="L18" s="51">
        <v>3107</v>
      </c>
      <c r="M18" s="51">
        <v>34</v>
      </c>
      <c r="N18" s="53">
        <f t="shared" si="2"/>
        <v>3141</v>
      </c>
      <c r="O18" s="54">
        <f t="shared" si="3"/>
        <v>101.3</v>
      </c>
      <c r="P18" s="54">
        <f t="shared" si="4"/>
        <v>353.7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132</v>
      </c>
      <c r="D19" s="60">
        <v>1011</v>
      </c>
      <c r="E19" s="60">
        <v>51591</v>
      </c>
      <c r="F19" s="60">
        <v>243</v>
      </c>
      <c r="G19" s="61">
        <f t="shared" si="0"/>
        <v>51834</v>
      </c>
      <c r="H19" s="60">
        <v>135943</v>
      </c>
      <c r="I19" s="60">
        <v>2307</v>
      </c>
      <c r="J19" s="61">
        <f t="shared" si="1"/>
        <v>138250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278.7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1034</v>
      </c>
      <c r="D20" s="52">
        <f t="shared" si="5"/>
        <v>8598</v>
      </c>
      <c r="E20" s="52">
        <f t="shared" si="5"/>
        <v>210543</v>
      </c>
      <c r="F20" s="52">
        <f t="shared" si="5"/>
        <v>12824</v>
      </c>
      <c r="G20" s="52">
        <f t="shared" si="5"/>
        <v>223367</v>
      </c>
      <c r="H20" s="52">
        <f t="shared" si="5"/>
        <v>6866489</v>
      </c>
      <c r="I20" s="52">
        <f t="shared" si="5"/>
        <v>593994</v>
      </c>
      <c r="J20" s="52">
        <f t="shared" si="5"/>
        <v>7460483</v>
      </c>
      <c r="K20" s="52">
        <f t="shared" si="5"/>
        <v>2290507</v>
      </c>
      <c r="L20" s="52">
        <f t="shared" si="5"/>
        <v>356965</v>
      </c>
      <c r="M20" s="52">
        <f t="shared" si="5"/>
        <v>29399</v>
      </c>
      <c r="N20" s="53">
        <f t="shared" si="5"/>
        <v>386364</v>
      </c>
      <c r="O20" s="66">
        <f t="shared" si="5"/>
        <v>12463.4</v>
      </c>
      <c r="P20" s="66">
        <f t="shared" si="5"/>
        <v>15041.2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B22" sqref="B2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92</v>
      </c>
      <c r="B2" s="5"/>
      <c r="P2" s="4"/>
    </row>
    <row r="3" spans="3:19" ht="11.25" customHeight="1">
      <c r="C3" s="13"/>
      <c r="D3" s="13"/>
      <c r="E3" s="13"/>
      <c r="S3" s="6"/>
    </row>
    <row r="4" spans="1:19" ht="11.25" customHeight="1">
      <c r="A4" s="160"/>
      <c r="B4" s="160"/>
      <c r="C4" s="161" t="s">
        <v>93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1885</v>
      </c>
      <c r="J6" s="18">
        <v>269</v>
      </c>
      <c r="K6" s="19">
        <f>SUM(I6:J6)</f>
        <v>2154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128</v>
      </c>
      <c r="D13" s="51">
        <v>320</v>
      </c>
      <c r="E13" s="51">
        <v>4238</v>
      </c>
      <c r="F13" s="51">
        <v>509</v>
      </c>
      <c r="G13" s="52">
        <f aca="true" t="shared" si="0" ref="G13:G19">SUM(E13:F13)</f>
        <v>4747</v>
      </c>
      <c r="H13" s="51">
        <v>234464</v>
      </c>
      <c r="I13" s="51">
        <v>28672</v>
      </c>
      <c r="J13" s="52">
        <f aca="true" t="shared" si="1" ref="J13:J19">SUM(H13:I13)</f>
        <v>263136</v>
      </c>
      <c r="K13" s="51">
        <v>0</v>
      </c>
      <c r="L13" s="51">
        <v>13325</v>
      </c>
      <c r="M13" s="51">
        <v>1616</v>
      </c>
      <c r="N13" s="53">
        <f aca="true" t="shared" si="2" ref="N13:N19">SUM(L13:M13)</f>
        <v>14941</v>
      </c>
      <c r="O13" s="54">
        <f aca="true" t="shared" si="3" ref="O13:O19">ROUND(N13/31,1)</f>
        <v>482</v>
      </c>
      <c r="P13" s="54">
        <f aca="true" t="shared" si="4" ref="P13:P19">ROUND(J13/496,1)</f>
        <v>530.5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115</v>
      </c>
      <c r="D14" s="51">
        <v>194</v>
      </c>
      <c r="E14" s="51">
        <v>1690</v>
      </c>
      <c r="F14" s="51">
        <v>257</v>
      </c>
      <c r="G14" s="52">
        <f t="shared" si="0"/>
        <v>1947</v>
      </c>
      <c r="H14" s="51">
        <v>90688</v>
      </c>
      <c r="I14" s="51">
        <v>13888</v>
      </c>
      <c r="J14" s="52">
        <f t="shared" si="1"/>
        <v>104576</v>
      </c>
      <c r="K14" s="51">
        <v>104576</v>
      </c>
      <c r="L14" s="51">
        <v>4943</v>
      </c>
      <c r="M14" s="51">
        <v>770</v>
      </c>
      <c r="N14" s="53">
        <f t="shared" si="2"/>
        <v>5713</v>
      </c>
      <c r="O14" s="54">
        <f t="shared" si="3"/>
        <v>184.3</v>
      </c>
      <c r="P14" s="54">
        <f t="shared" si="4"/>
        <v>210.8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80</v>
      </c>
      <c r="D15" s="51">
        <v>127</v>
      </c>
      <c r="E15" s="51">
        <v>288</v>
      </c>
      <c r="F15" s="51">
        <v>50</v>
      </c>
      <c r="G15" s="52">
        <f t="shared" si="0"/>
        <v>338</v>
      </c>
      <c r="H15" s="51">
        <v>15335</v>
      </c>
      <c r="I15" s="51">
        <v>2700</v>
      </c>
      <c r="J15" s="52">
        <f t="shared" si="1"/>
        <v>18035</v>
      </c>
      <c r="K15" s="51">
        <v>18035</v>
      </c>
      <c r="L15" s="51">
        <v>663</v>
      </c>
      <c r="M15" s="51">
        <v>121</v>
      </c>
      <c r="N15" s="53">
        <f t="shared" si="2"/>
        <v>784</v>
      </c>
      <c r="O15" s="54">
        <f t="shared" si="3"/>
        <v>25.3</v>
      </c>
      <c r="P15" s="54">
        <f t="shared" si="4"/>
        <v>36.4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20</v>
      </c>
      <c r="D16" s="51">
        <v>32</v>
      </c>
      <c r="E16" s="51">
        <v>535</v>
      </c>
      <c r="F16" s="51">
        <v>143</v>
      </c>
      <c r="G16" s="52">
        <f t="shared" si="0"/>
        <v>678</v>
      </c>
      <c r="H16" s="51">
        <v>50432</v>
      </c>
      <c r="I16" s="51">
        <v>12752</v>
      </c>
      <c r="J16" s="52">
        <f t="shared" si="1"/>
        <v>63184</v>
      </c>
      <c r="K16" s="51">
        <v>63184</v>
      </c>
      <c r="L16" s="51">
        <v>2304</v>
      </c>
      <c r="M16" s="51">
        <v>576</v>
      </c>
      <c r="N16" s="53">
        <f t="shared" si="2"/>
        <v>2880</v>
      </c>
      <c r="O16" s="54">
        <f t="shared" si="3"/>
        <v>92.9</v>
      </c>
      <c r="P16" s="54">
        <f t="shared" si="4"/>
        <v>127.4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7</v>
      </c>
      <c r="D17" s="51">
        <v>51</v>
      </c>
      <c r="E17" s="51">
        <v>674</v>
      </c>
      <c r="F17" s="51">
        <v>100</v>
      </c>
      <c r="G17" s="52">
        <f t="shared" si="0"/>
        <v>774</v>
      </c>
      <c r="H17" s="51">
        <v>42800</v>
      </c>
      <c r="I17" s="51">
        <v>6352</v>
      </c>
      <c r="J17" s="52">
        <f t="shared" si="1"/>
        <v>49152</v>
      </c>
      <c r="K17" s="51">
        <v>0</v>
      </c>
      <c r="L17" s="51">
        <v>2674</v>
      </c>
      <c r="M17" s="51">
        <v>397</v>
      </c>
      <c r="N17" s="53">
        <f t="shared" si="2"/>
        <v>3071</v>
      </c>
      <c r="O17" s="54">
        <f t="shared" si="3"/>
        <v>99.1</v>
      </c>
      <c r="P17" s="54">
        <f t="shared" si="4"/>
        <v>99.1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13</v>
      </c>
      <c r="D19" s="60">
        <v>62</v>
      </c>
      <c r="E19" s="60">
        <v>785</v>
      </c>
      <c r="F19" s="60">
        <v>47</v>
      </c>
      <c r="G19" s="61">
        <f t="shared" si="0"/>
        <v>832</v>
      </c>
      <c r="H19" s="60">
        <v>13753</v>
      </c>
      <c r="I19" s="60">
        <v>721</v>
      </c>
      <c r="J19" s="61">
        <f t="shared" si="1"/>
        <v>14474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29.2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363</v>
      </c>
      <c r="D20" s="52">
        <f t="shared" si="5"/>
        <v>786</v>
      </c>
      <c r="E20" s="52">
        <f t="shared" si="5"/>
        <v>8210</v>
      </c>
      <c r="F20" s="52">
        <f t="shared" si="5"/>
        <v>1106</v>
      </c>
      <c r="G20" s="52">
        <f t="shared" si="5"/>
        <v>9316</v>
      </c>
      <c r="H20" s="52">
        <f t="shared" si="5"/>
        <v>447472</v>
      </c>
      <c r="I20" s="52">
        <f t="shared" si="5"/>
        <v>65085</v>
      </c>
      <c r="J20" s="52">
        <f t="shared" si="5"/>
        <v>512557</v>
      </c>
      <c r="K20" s="52">
        <f t="shared" si="5"/>
        <v>185795</v>
      </c>
      <c r="L20" s="52">
        <f t="shared" si="5"/>
        <v>23909</v>
      </c>
      <c r="M20" s="52">
        <f t="shared" si="5"/>
        <v>3480</v>
      </c>
      <c r="N20" s="53">
        <f t="shared" si="5"/>
        <v>27389</v>
      </c>
      <c r="O20" s="66">
        <f t="shared" si="5"/>
        <v>883.5999999999999</v>
      </c>
      <c r="P20" s="66">
        <f t="shared" si="5"/>
        <v>1033.3999999999999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40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41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2400</v>
      </c>
      <c r="J6" s="18">
        <v>2524</v>
      </c>
      <c r="K6" s="19">
        <f>SUM(I6:J6)</f>
        <v>4924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123</v>
      </c>
      <c r="D13" s="51">
        <v>517</v>
      </c>
      <c r="E13" s="51">
        <v>4053</v>
      </c>
      <c r="F13" s="51">
        <v>4140</v>
      </c>
      <c r="G13" s="52">
        <f aca="true" t="shared" si="0" ref="G13:G19">SUM(E13:F13)</f>
        <v>8193</v>
      </c>
      <c r="H13" s="51">
        <v>245300</v>
      </c>
      <c r="I13" s="51">
        <v>249211</v>
      </c>
      <c r="J13" s="52">
        <f aca="true" t="shared" si="1" ref="J13:J19">SUM(H13:I13)</f>
        <v>494511</v>
      </c>
      <c r="K13" s="51">
        <v>32263</v>
      </c>
      <c r="L13" s="51">
        <v>14811</v>
      </c>
      <c r="M13" s="51">
        <v>15109</v>
      </c>
      <c r="N13" s="53">
        <f aca="true" t="shared" si="2" ref="N13:N19">SUM(L13:M13)</f>
        <v>29920</v>
      </c>
      <c r="O13" s="54">
        <f aca="true" t="shared" si="3" ref="O13:O19">ROUND(N13/31,1)</f>
        <v>965.2</v>
      </c>
      <c r="P13" s="54">
        <f aca="true" t="shared" si="4" ref="P13:P19">ROUND(J13/496,1)</f>
        <v>997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127</v>
      </c>
      <c r="D14" s="51">
        <v>322</v>
      </c>
      <c r="E14" s="51">
        <v>2013</v>
      </c>
      <c r="F14" s="51">
        <v>1816</v>
      </c>
      <c r="G14" s="52">
        <f t="shared" si="0"/>
        <v>3829</v>
      </c>
      <c r="H14" s="51">
        <v>90918</v>
      </c>
      <c r="I14" s="51">
        <v>96319</v>
      </c>
      <c r="J14" s="52">
        <f t="shared" si="1"/>
        <v>187237</v>
      </c>
      <c r="K14" s="51">
        <v>184819</v>
      </c>
      <c r="L14" s="51">
        <v>5342</v>
      </c>
      <c r="M14" s="51">
        <v>5711</v>
      </c>
      <c r="N14" s="53">
        <f t="shared" si="2"/>
        <v>11053</v>
      </c>
      <c r="O14" s="54">
        <f t="shared" si="3"/>
        <v>356.5</v>
      </c>
      <c r="P14" s="54">
        <f t="shared" si="4"/>
        <v>377.5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86</v>
      </c>
      <c r="D15" s="51">
        <v>135</v>
      </c>
      <c r="E15" s="51">
        <v>628</v>
      </c>
      <c r="F15" s="51">
        <v>529</v>
      </c>
      <c r="G15" s="52">
        <f t="shared" si="0"/>
        <v>1157</v>
      </c>
      <c r="H15" s="51">
        <v>46745</v>
      </c>
      <c r="I15" s="51">
        <v>39356</v>
      </c>
      <c r="J15" s="52">
        <f t="shared" si="1"/>
        <v>86101</v>
      </c>
      <c r="K15" s="51">
        <v>84917</v>
      </c>
      <c r="L15" s="51">
        <v>1999</v>
      </c>
      <c r="M15" s="51">
        <v>1443</v>
      </c>
      <c r="N15" s="53">
        <f t="shared" si="2"/>
        <v>3442</v>
      </c>
      <c r="O15" s="54">
        <f t="shared" si="3"/>
        <v>111</v>
      </c>
      <c r="P15" s="54">
        <f t="shared" si="4"/>
        <v>173.6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49</v>
      </c>
      <c r="D16" s="51">
        <v>194</v>
      </c>
      <c r="E16" s="51">
        <v>1129</v>
      </c>
      <c r="F16" s="51">
        <v>1483</v>
      </c>
      <c r="G16" s="52">
        <f t="shared" si="0"/>
        <v>2612</v>
      </c>
      <c r="H16" s="51">
        <v>58351</v>
      </c>
      <c r="I16" s="51">
        <v>93173</v>
      </c>
      <c r="J16" s="52">
        <f t="shared" si="1"/>
        <v>151524</v>
      </c>
      <c r="K16" s="51">
        <v>125940</v>
      </c>
      <c r="L16" s="51">
        <v>2183</v>
      </c>
      <c r="M16" s="51">
        <v>3663</v>
      </c>
      <c r="N16" s="53">
        <f t="shared" si="2"/>
        <v>5846</v>
      </c>
      <c r="O16" s="54">
        <f t="shared" si="3"/>
        <v>188.6</v>
      </c>
      <c r="P16" s="54">
        <f t="shared" si="4"/>
        <v>305.5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6</v>
      </c>
      <c r="D17" s="51">
        <v>55</v>
      </c>
      <c r="E17" s="51">
        <v>340</v>
      </c>
      <c r="F17" s="51">
        <v>435</v>
      </c>
      <c r="G17" s="52">
        <f t="shared" si="0"/>
        <v>775</v>
      </c>
      <c r="H17" s="51">
        <v>18656</v>
      </c>
      <c r="I17" s="51">
        <v>23696</v>
      </c>
      <c r="J17" s="52">
        <f t="shared" si="1"/>
        <v>42352</v>
      </c>
      <c r="K17" s="51">
        <v>736</v>
      </c>
      <c r="L17" s="51">
        <v>1166</v>
      </c>
      <c r="M17" s="51">
        <v>1481</v>
      </c>
      <c r="N17" s="53">
        <f t="shared" si="2"/>
        <v>2647</v>
      </c>
      <c r="O17" s="54">
        <f t="shared" si="3"/>
        <v>85.4</v>
      </c>
      <c r="P17" s="54">
        <f t="shared" si="4"/>
        <v>85.4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</v>
      </c>
      <c r="D18" s="51">
        <v>5</v>
      </c>
      <c r="E18" s="51">
        <v>44</v>
      </c>
      <c r="F18" s="51">
        <v>9</v>
      </c>
      <c r="G18" s="52">
        <f t="shared" si="0"/>
        <v>53</v>
      </c>
      <c r="H18" s="51">
        <v>1408</v>
      </c>
      <c r="I18" s="51">
        <v>288</v>
      </c>
      <c r="J18" s="52">
        <f t="shared" si="1"/>
        <v>1696</v>
      </c>
      <c r="K18" s="57"/>
      <c r="L18" s="51">
        <v>88</v>
      </c>
      <c r="M18" s="51">
        <v>18</v>
      </c>
      <c r="N18" s="53">
        <f t="shared" si="2"/>
        <v>106</v>
      </c>
      <c r="O18" s="54">
        <f t="shared" si="3"/>
        <v>3.4</v>
      </c>
      <c r="P18" s="54">
        <f t="shared" si="4"/>
        <v>3.4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8</v>
      </c>
      <c r="D19" s="60">
        <v>10</v>
      </c>
      <c r="E19" s="60">
        <v>83</v>
      </c>
      <c r="F19" s="60">
        <v>12</v>
      </c>
      <c r="G19" s="61">
        <f t="shared" si="0"/>
        <v>95</v>
      </c>
      <c r="H19" s="60">
        <v>956</v>
      </c>
      <c r="I19" s="60">
        <v>182</v>
      </c>
      <c r="J19" s="61">
        <f t="shared" si="1"/>
        <v>1138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400</v>
      </c>
      <c r="D20" s="52">
        <f t="shared" si="5"/>
        <v>1238</v>
      </c>
      <c r="E20" s="52">
        <f t="shared" si="5"/>
        <v>8290</v>
      </c>
      <c r="F20" s="52">
        <f t="shared" si="5"/>
        <v>8424</v>
      </c>
      <c r="G20" s="52">
        <f t="shared" si="5"/>
        <v>16714</v>
      </c>
      <c r="H20" s="52">
        <f t="shared" si="5"/>
        <v>462334</v>
      </c>
      <c r="I20" s="52">
        <f t="shared" si="5"/>
        <v>502225</v>
      </c>
      <c r="J20" s="52">
        <f t="shared" si="5"/>
        <v>964559</v>
      </c>
      <c r="K20" s="52">
        <f t="shared" si="5"/>
        <v>428675</v>
      </c>
      <c r="L20" s="52">
        <f t="shared" si="5"/>
        <v>25589</v>
      </c>
      <c r="M20" s="52">
        <f t="shared" si="5"/>
        <v>27425</v>
      </c>
      <c r="N20" s="53">
        <f t="shared" si="5"/>
        <v>53014</v>
      </c>
      <c r="O20" s="66">
        <f t="shared" si="5"/>
        <v>1710.1000000000001</v>
      </c>
      <c r="P20" s="66">
        <f t="shared" si="5"/>
        <v>1944.7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42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43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15027</v>
      </c>
      <c r="J6" s="18">
        <v>4303</v>
      </c>
      <c r="K6" s="19">
        <f>SUM(I6:J6)</f>
        <v>19330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313</v>
      </c>
      <c r="D13" s="51">
        <v>1735</v>
      </c>
      <c r="E13" s="51">
        <v>32575</v>
      </c>
      <c r="F13" s="51">
        <v>6677</v>
      </c>
      <c r="G13" s="52">
        <f aca="true" t="shared" si="0" ref="G13:G19">SUM(E13:F13)</f>
        <v>39252</v>
      </c>
      <c r="H13" s="51">
        <v>1759085</v>
      </c>
      <c r="I13" s="51">
        <v>363664</v>
      </c>
      <c r="J13" s="52">
        <f aca="true" t="shared" si="1" ref="J13:J19">SUM(H13:I13)</f>
        <v>2122749</v>
      </c>
      <c r="K13" s="51">
        <v>87473</v>
      </c>
      <c r="L13" s="51">
        <v>92084</v>
      </c>
      <c r="M13" s="51">
        <v>19118</v>
      </c>
      <c r="N13" s="53">
        <f aca="true" t="shared" si="2" ref="N13:N19">SUM(L13:M13)</f>
        <v>111202</v>
      </c>
      <c r="O13" s="54">
        <f aca="true" t="shared" si="3" ref="O13:O19">ROUND(N13/31,1)</f>
        <v>3587.2</v>
      </c>
      <c r="P13" s="54">
        <f aca="true" t="shared" si="4" ref="P13:P19">ROUND(J13/496,1)</f>
        <v>4279.7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423</v>
      </c>
      <c r="D14" s="51">
        <v>1149</v>
      </c>
      <c r="E14" s="51">
        <v>17272</v>
      </c>
      <c r="F14" s="51">
        <v>3555</v>
      </c>
      <c r="G14" s="52">
        <f t="shared" si="0"/>
        <v>20827</v>
      </c>
      <c r="H14" s="51">
        <v>955080</v>
      </c>
      <c r="I14" s="51">
        <v>158998</v>
      </c>
      <c r="J14" s="52">
        <f t="shared" si="1"/>
        <v>1114078</v>
      </c>
      <c r="K14" s="51">
        <v>1109071</v>
      </c>
      <c r="L14" s="51">
        <v>55763</v>
      </c>
      <c r="M14" s="51">
        <v>8810</v>
      </c>
      <c r="N14" s="53">
        <f t="shared" si="2"/>
        <v>64573</v>
      </c>
      <c r="O14" s="54">
        <f t="shared" si="3"/>
        <v>2083</v>
      </c>
      <c r="P14" s="54">
        <f t="shared" si="4"/>
        <v>2246.1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146</v>
      </c>
      <c r="D15" s="51">
        <v>342</v>
      </c>
      <c r="E15" s="51">
        <v>3367</v>
      </c>
      <c r="F15" s="51">
        <v>802</v>
      </c>
      <c r="G15" s="52">
        <f t="shared" si="0"/>
        <v>4169</v>
      </c>
      <c r="H15" s="51">
        <v>276197</v>
      </c>
      <c r="I15" s="51">
        <v>41323</v>
      </c>
      <c r="J15" s="52">
        <f t="shared" si="1"/>
        <v>317520</v>
      </c>
      <c r="K15" s="51">
        <v>317520</v>
      </c>
      <c r="L15" s="51">
        <v>10408</v>
      </c>
      <c r="M15" s="51">
        <v>1348</v>
      </c>
      <c r="N15" s="53">
        <f t="shared" si="2"/>
        <v>11756</v>
      </c>
      <c r="O15" s="54">
        <f t="shared" si="3"/>
        <v>379.2</v>
      </c>
      <c r="P15" s="54">
        <f t="shared" si="4"/>
        <v>640.2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197</v>
      </c>
      <c r="D16" s="51">
        <v>648</v>
      </c>
      <c r="E16" s="51">
        <v>7590</v>
      </c>
      <c r="F16" s="51">
        <v>1585</v>
      </c>
      <c r="G16" s="52">
        <f t="shared" si="0"/>
        <v>9175</v>
      </c>
      <c r="H16" s="51">
        <v>414730</v>
      </c>
      <c r="I16" s="51">
        <v>85030</v>
      </c>
      <c r="J16" s="52">
        <f t="shared" si="1"/>
        <v>499760</v>
      </c>
      <c r="K16" s="51">
        <v>499711</v>
      </c>
      <c r="L16" s="51">
        <v>13532</v>
      </c>
      <c r="M16" s="51">
        <v>2763</v>
      </c>
      <c r="N16" s="53">
        <f t="shared" si="2"/>
        <v>16295</v>
      </c>
      <c r="O16" s="54">
        <f t="shared" si="3"/>
        <v>525.6</v>
      </c>
      <c r="P16" s="54">
        <f t="shared" si="4"/>
        <v>1007.6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38</v>
      </c>
      <c r="D17" s="51">
        <v>591</v>
      </c>
      <c r="E17" s="51">
        <v>7073</v>
      </c>
      <c r="F17" s="51">
        <v>1087</v>
      </c>
      <c r="G17" s="52">
        <f t="shared" si="0"/>
        <v>8160</v>
      </c>
      <c r="H17" s="51">
        <v>396449</v>
      </c>
      <c r="I17" s="51">
        <v>59950</v>
      </c>
      <c r="J17" s="52">
        <f t="shared" si="1"/>
        <v>456399</v>
      </c>
      <c r="K17" s="51">
        <v>17280</v>
      </c>
      <c r="L17" s="51">
        <v>21738</v>
      </c>
      <c r="M17" s="51">
        <v>3256</v>
      </c>
      <c r="N17" s="53">
        <f t="shared" si="2"/>
        <v>24994</v>
      </c>
      <c r="O17" s="54">
        <f t="shared" si="3"/>
        <v>806.3</v>
      </c>
      <c r="P17" s="54">
        <f t="shared" si="4"/>
        <v>920.2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6</v>
      </c>
      <c r="D18" s="51">
        <v>35</v>
      </c>
      <c r="E18" s="51">
        <v>572</v>
      </c>
      <c r="F18" s="51">
        <v>153</v>
      </c>
      <c r="G18" s="52">
        <f t="shared" si="0"/>
        <v>725</v>
      </c>
      <c r="H18" s="51">
        <v>15402</v>
      </c>
      <c r="I18" s="51">
        <v>3719</v>
      </c>
      <c r="J18" s="52">
        <f t="shared" si="1"/>
        <v>19121</v>
      </c>
      <c r="K18" s="57"/>
      <c r="L18" s="51">
        <v>339</v>
      </c>
      <c r="M18" s="51">
        <v>25</v>
      </c>
      <c r="N18" s="53">
        <f t="shared" si="2"/>
        <v>364</v>
      </c>
      <c r="O18" s="54">
        <f t="shared" si="3"/>
        <v>11.7</v>
      </c>
      <c r="P18" s="54">
        <f t="shared" si="4"/>
        <v>38.6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64</v>
      </c>
      <c r="D19" s="60">
        <v>86</v>
      </c>
      <c r="E19" s="60">
        <v>418</v>
      </c>
      <c r="F19" s="60">
        <v>157</v>
      </c>
      <c r="G19" s="61">
        <f t="shared" si="0"/>
        <v>575</v>
      </c>
      <c r="H19" s="60">
        <v>1276</v>
      </c>
      <c r="I19" s="60">
        <v>839</v>
      </c>
      <c r="J19" s="61">
        <f t="shared" si="1"/>
        <v>2115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4.3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1187</v>
      </c>
      <c r="D20" s="52">
        <f t="shared" si="5"/>
        <v>4586</v>
      </c>
      <c r="E20" s="52">
        <f t="shared" si="5"/>
        <v>68867</v>
      </c>
      <c r="F20" s="52">
        <f t="shared" si="5"/>
        <v>14016</v>
      </c>
      <c r="G20" s="52">
        <f t="shared" si="5"/>
        <v>82883</v>
      </c>
      <c r="H20" s="52">
        <f t="shared" si="5"/>
        <v>3818219</v>
      </c>
      <c r="I20" s="52">
        <f t="shared" si="5"/>
        <v>713523</v>
      </c>
      <c r="J20" s="52">
        <f t="shared" si="5"/>
        <v>4531742</v>
      </c>
      <c r="K20" s="52">
        <f t="shared" si="5"/>
        <v>2031055</v>
      </c>
      <c r="L20" s="52">
        <f t="shared" si="5"/>
        <v>193864</v>
      </c>
      <c r="M20" s="52">
        <f t="shared" si="5"/>
        <v>35320</v>
      </c>
      <c r="N20" s="53">
        <f t="shared" si="5"/>
        <v>229184</v>
      </c>
      <c r="O20" s="66">
        <f t="shared" si="5"/>
        <v>7393</v>
      </c>
      <c r="P20" s="66">
        <f t="shared" si="5"/>
        <v>9136.699999999999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44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45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13675</v>
      </c>
      <c r="J6" s="18">
        <v>2722</v>
      </c>
      <c r="K6" s="19">
        <f>SUM(I6:J6)</f>
        <v>16397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319</v>
      </c>
      <c r="D13" s="51">
        <v>2268</v>
      </c>
      <c r="E13" s="51">
        <v>36122</v>
      </c>
      <c r="F13" s="51">
        <v>6507</v>
      </c>
      <c r="G13" s="52">
        <f aca="true" t="shared" si="0" ref="G13:G19">SUM(E13:F13)</f>
        <v>42629</v>
      </c>
      <c r="H13" s="51">
        <v>2066811</v>
      </c>
      <c r="I13" s="51">
        <v>363849</v>
      </c>
      <c r="J13" s="52">
        <f aca="true" t="shared" si="1" ref="J13:J19">SUM(H13:I13)</f>
        <v>2430660</v>
      </c>
      <c r="K13" s="51">
        <v>358509</v>
      </c>
      <c r="L13" s="51">
        <v>110643</v>
      </c>
      <c r="M13" s="51">
        <v>19700</v>
      </c>
      <c r="N13" s="53">
        <f aca="true" t="shared" si="2" ref="N13:N19">SUM(L13:M13)</f>
        <v>130343</v>
      </c>
      <c r="O13" s="54">
        <f aca="true" t="shared" si="3" ref="O13:O19">ROUND(N13/31,1)</f>
        <v>4204.6</v>
      </c>
      <c r="P13" s="54">
        <f aca="true" t="shared" si="4" ref="P13:P19">ROUND(J13/496,1)</f>
        <v>4900.5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383</v>
      </c>
      <c r="D14" s="51">
        <v>1436</v>
      </c>
      <c r="E14" s="51">
        <v>15076</v>
      </c>
      <c r="F14" s="51">
        <v>5354</v>
      </c>
      <c r="G14" s="52">
        <f t="shared" si="0"/>
        <v>20430</v>
      </c>
      <c r="H14" s="51">
        <v>693312</v>
      </c>
      <c r="I14" s="51">
        <v>140865</v>
      </c>
      <c r="J14" s="52">
        <f t="shared" si="1"/>
        <v>834177</v>
      </c>
      <c r="K14" s="51">
        <v>834144</v>
      </c>
      <c r="L14" s="51">
        <v>37658</v>
      </c>
      <c r="M14" s="51">
        <v>6307</v>
      </c>
      <c r="N14" s="53">
        <f t="shared" si="2"/>
        <v>43965</v>
      </c>
      <c r="O14" s="54">
        <f t="shared" si="3"/>
        <v>1418.2</v>
      </c>
      <c r="P14" s="54">
        <f t="shared" si="4"/>
        <v>1681.8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302</v>
      </c>
      <c r="D15" s="51">
        <v>738</v>
      </c>
      <c r="E15" s="51">
        <v>5060</v>
      </c>
      <c r="F15" s="51">
        <v>2320</v>
      </c>
      <c r="G15" s="52">
        <f t="shared" si="0"/>
        <v>7380</v>
      </c>
      <c r="H15" s="51">
        <v>296048</v>
      </c>
      <c r="I15" s="51">
        <v>95027</v>
      </c>
      <c r="J15" s="52">
        <f t="shared" si="1"/>
        <v>391075</v>
      </c>
      <c r="K15" s="51">
        <v>389058</v>
      </c>
      <c r="L15" s="51">
        <v>12870</v>
      </c>
      <c r="M15" s="51">
        <v>4116</v>
      </c>
      <c r="N15" s="53">
        <f t="shared" si="2"/>
        <v>16986</v>
      </c>
      <c r="O15" s="54">
        <f t="shared" si="3"/>
        <v>547.9</v>
      </c>
      <c r="P15" s="54">
        <f t="shared" si="4"/>
        <v>788.5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215</v>
      </c>
      <c r="D16" s="51">
        <v>572</v>
      </c>
      <c r="E16" s="51">
        <v>6400</v>
      </c>
      <c r="F16" s="51">
        <v>1536</v>
      </c>
      <c r="G16" s="52">
        <f t="shared" si="0"/>
        <v>7936</v>
      </c>
      <c r="H16" s="51">
        <v>364242</v>
      </c>
      <c r="I16" s="51">
        <v>82780</v>
      </c>
      <c r="J16" s="52">
        <f t="shared" si="1"/>
        <v>447022</v>
      </c>
      <c r="K16" s="51">
        <v>447022</v>
      </c>
      <c r="L16" s="51">
        <v>15133</v>
      </c>
      <c r="M16" s="51">
        <v>3445</v>
      </c>
      <c r="N16" s="53">
        <f t="shared" si="2"/>
        <v>18578</v>
      </c>
      <c r="O16" s="54">
        <f t="shared" si="3"/>
        <v>599.3</v>
      </c>
      <c r="P16" s="54">
        <f t="shared" si="4"/>
        <v>901.3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13</v>
      </c>
      <c r="D17" s="51">
        <v>351</v>
      </c>
      <c r="E17" s="51">
        <v>5431</v>
      </c>
      <c r="F17" s="51">
        <v>889</v>
      </c>
      <c r="G17" s="52">
        <f t="shared" si="0"/>
        <v>6320</v>
      </c>
      <c r="H17" s="51">
        <v>248357</v>
      </c>
      <c r="I17" s="51">
        <v>40622</v>
      </c>
      <c r="J17" s="52">
        <f t="shared" si="1"/>
        <v>288979</v>
      </c>
      <c r="K17" s="51">
        <v>0</v>
      </c>
      <c r="L17" s="51">
        <v>15050</v>
      </c>
      <c r="M17" s="51">
        <v>2462</v>
      </c>
      <c r="N17" s="53">
        <f t="shared" si="2"/>
        <v>17512</v>
      </c>
      <c r="O17" s="54">
        <f t="shared" si="3"/>
        <v>564.9</v>
      </c>
      <c r="P17" s="54">
        <f t="shared" si="4"/>
        <v>582.6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18</v>
      </c>
      <c r="D18" s="51">
        <v>97</v>
      </c>
      <c r="E18" s="51">
        <v>1201</v>
      </c>
      <c r="F18" s="51">
        <v>280</v>
      </c>
      <c r="G18" s="52">
        <f t="shared" si="0"/>
        <v>1481</v>
      </c>
      <c r="H18" s="51">
        <v>29186</v>
      </c>
      <c r="I18" s="51">
        <v>5913</v>
      </c>
      <c r="J18" s="52">
        <f t="shared" si="1"/>
        <v>35099</v>
      </c>
      <c r="K18" s="57"/>
      <c r="L18" s="51">
        <v>1728</v>
      </c>
      <c r="M18" s="51">
        <v>324</v>
      </c>
      <c r="N18" s="53">
        <f t="shared" si="2"/>
        <v>2052</v>
      </c>
      <c r="O18" s="54">
        <f t="shared" si="3"/>
        <v>66.2</v>
      </c>
      <c r="P18" s="54">
        <f t="shared" si="4"/>
        <v>70.8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39</v>
      </c>
      <c r="D19" s="60">
        <v>51</v>
      </c>
      <c r="E19" s="60">
        <v>499</v>
      </c>
      <c r="F19" s="60">
        <v>39</v>
      </c>
      <c r="G19" s="61">
        <f t="shared" si="0"/>
        <v>538</v>
      </c>
      <c r="H19" s="60">
        <v>6237</v>
      </c>
      <c r="I19" s="60">
        <v>392</v>
      </c>
      <c r="J19" s="61">
        <f t="shared" si="1"/>
        <v>6629</v>
      </c>
      <c r="K19" s="62"/>
      <c r="L19" s="60">
        <v>341</v>
      </c>
      <c r="M19" s="60">
        <v>12</v>
      </c>
      <c r="N19" s="63">
        <f t="shared" si="2"/>
        <v>353</v>
      </c>
      <c r="O19" s="64">
        <f t="shared" si="3"/>
        <v>11.4</v>
      </c>
      <c r="P19" s="64">
        <f t="shared" si="4"/>
        <v>13.4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1289</v>
      </c>
      <c r="D20" s="52">
        <f t="shared" si="5"/>
        <v>5513</v>
      </c>
      <c r="E20" s="52">
        <f t="shared" si="5"/>
        <v>69789</v>
      </c>
      <c r="F20" s="52">
        <f t="shared" si="5"/>
        <v>16925</v>
      </c>
      <c r="G20" s="52">
        <f t="shared" si="5"/>
        <v>86714</v>
      </c>
      <c r="H20" s="52">
        <f t="shared" si="5"/>
        <v>3704193</v>
      </c>
      <c r="I20" s="52">
        <f t="shared" si="5"/>
        <v>729448</v>
      </c>
      <c r="J20" s="52">
        <f t="shared" si="5"/>
        <v>4433641</v>
      </c>
      <c r="K20" s="52">
        <f t="shared" si="5"/>
        <v>2028733</v>
      </c>
      <c r="L20" s="52">
        <f t="shared" si="5"/>
        <v>193423</v>
      </c>
      <c r="M20" s="52">
        <f t="shared" si="5"/>
        <v>36366</v>
      </c>
      <c r="N20" s="53">
        <f t="shared" si="5"/>
        <v>229789</v>
      </c>
      <c r="O20" s="66">
        <f t="shared" si="5"/>
        <v>7412.499999999999</v>
      </c>
      <c r="P20" s="66">
        <f t="shared" si="5"/>
        <v>8938.9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46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47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2514</v>
      </c>
      <c r="J6" s="18">
        <v>536</v>
      </c>
      <c r="K6" s="19">
        <f>SUM(I6:J6)</f>
        <v>3050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102</v>
      </c>
      <c r="D13" s="51">
        <v>349</v>
      </c>
      <c r="E13" s="51">
        <v>4399</v>
      </c>
      <c r="F13" s="51">
        <v>967</v>
      </c>
      <c r="G13" s="52">
        <f aca="true" t="shared" si="0" ref="G13:G19">SUM(E13:F13)</f>
        <v>5366</v>
      </c>
      <c r="H13" s="51">
        <v>260735</v>
      </c>
      <c r="I13" s="51">
        <v>53810</v>
      </c>
      <c r="J13" s="52">
        <f aca="true" t="shared" si="1" ref="J13:J19">SUM(H13:I13)</f>
        <v>314545</v>
      </c>
      <c r="K13" s="51">
        <v>15712</v>
      </c>
      <c r="L13" s="51">
        <v>14198</v>
      </c>
      <c r="M13" s="51">
        <v>2902</v>
      </c>
      <c r="N13" s="53">
        <f aca="true" t="shared" si="2" ref="N13:N19">SUM(L13:M13)</f>
        <v>17100</v>
      </c>
      <c r="O13" s="54">
        <f aca="true" t="shared" si="3" ref="O13:O19">ROUND(N13/31,1)</f>
        <v>551.6</v>
      </c>
      <c r="P13" s="54">
        <f aca="true" t="shared" si="4" ref="P13:P19">ROUND(J13/496,1)</f>
        <v>634.2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137</v>
      </c>
      <c r="D14" s="51">
        <v>354</v>
      </c>
      <c r="E14" s="51">
        <v>2462</v>
      </c>
      <c r="F14" s="51">
        <v>647</v>
      </c>
      <c r="G14" s="52">
        <f t="shared" si="0"/>
        <v>3109</v>
      </c>
      <c r="H14" s="51">
        <v>110351</v>
      </c>
      <c r="I14" s="51">
        <v>27536</v>
      </c>
      <c r="J14" s="52">
        <f t="shared" si="1"/>
        <v>137887</v>
      </c>
      <c r="K14" s="51">
        <v>106101</v>
      </c>
      <c r="L14" s="51">
        <v>6440</v>
      </c>
      <c r="M14" s="51">
        <v>1607</v>
      </c>
      <c r="N14" s="53">
        <f t="shared" si="2"/>
        <v>8047</v>
      </c>
      <c r="O14" s="54">
        <f t="shared" si="3"/>
        <v>259.6</v>
      </c>
      <c r="P14" s="54">
        <f t="shared" si="4"/>
        <v>278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38</v>
      </c>
      <c r="D15" s="51">
        <v>75</v>
      </c>
      <c r="E15" s="51">
        <v>437</v>
      </c>
      <c r="F15" s="51">
        <v>76</v>
      </c>
      <c r="G15" s="52">
        <f t="shared" si="0"/>
        <v>513</v>
      </c>
      <c r="H15" s="51">
        <v>29614</v>
      </c>
      <c r="I15" s="51">
        <v>5124</v>
      </c>
      <c r="J15" s="52">
        <f t="shared" si="1"/>
        <v>34738</v>
      </c>
      <c r="K15" s="51">
        <v>34738</v>
      </c>
      <c r="L15" s="51">
        <v>1626</v>
      </c>
      <c r="M15" s="51">
        <v>274</v>
      </c>
      <c r="N15" s="53">
        <f t="shared" si="2"/>
        <v>1900</v>
      </c>
      <c r="O15" s="54">
        <f t="shared" si="3"/>
        <v>61.3</v>
      </c>
      <c r="P15" s="54">
        <f t="shared" si="4"/>
        <v>70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41</v>
      </c>
      <c r="D16" s="51">
        <v>124</v>
      </c>
      <c r="E16" s="51">
        <v>1309</v>
      </c>
      <c r="F16" s="51">
        <v>391</v>
      </c>
      <c r="G16" s="52">
        <f t="shared" si="0"/>
        <v>1700</v>
      </c>
      <c r="H16" s="51">
        <v>109329</v>
      </c>
      <c r="I16" s="51">
        <v>30160</v>
      </c>
      <c r="J16" s="52">
        <f t="shared" si="1"/>
        <v>139489</v>
      </c>
      <c r="K16" s="51">
        <v>103118</v>
      </c>
      <c r="L16" s="51">
        <v>4496</v>
      </c>
      <c r="M16" s="51">
        <v>1244</v>
      </c>
      <c r="N16" s="53">
        <f t="shared" si="2"/>
        <v>5740</v>
      </c>
      <c r="O16" s="54">
        <f t="shared" si="3"/>
        <v>185.2</v>
      </c>
      <c r="P16" s="54">
        <f t="shared" si="4"/>
        <v>281.2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13</v>
      </c>
      <c r="D17" s="51">
        <v>48</v>
      </c>
      <c r="E17" s="51">
        <v>491</v>
      </c>
      <c r="F17" s="51">
        <v>112</v>
      </c>
      <c r="G17" s="52">
        <f t="shared" si="0"/>
        <v>603</v>
      </c>
      <c r="H17" s="51">
        <v>32794</v>
      </c>
      <c r="I17" s="51">
        <v>7476</v>
      </c>
      <c r="J17" s="52">
        <f t="shared" si="1"/>
        <v>40270</v>
      </c>
      <c r="K17" s="51">
        <v>0</v>
      </c>
      <c r="L17" s="51">
        <v>1952</v>
      </c>
      <c r="M17" s="51">
        <v>445</v>
      </c>
      <c r="N17" s="53">
        <f t="shared" si="2"/>
        <v>2397</v>
      </c>
      <c r="O17" s="54">
        <f t="shared" si="3"/>
        <v>77.3</v>
      </c>
      <c r="P17" s="54">
        <f t="shared" si="4"/>
        <v>81.2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7</v>
      </c>
      <c r="D18" s="51">
        <v>7</v>
      </c>
      <c r="E18" s="51">
        <v>12</v>
      </c>
      <c r="F18" s="51">
        <v>17</v>
      </c>
      <c r="G18" s="52">
        <f t="shared" si="0"/>
        <v>29</v>
      </c>
      <c r="H18" s="51">
        <v>388</v>
      </c>
      <c r="I18" s="51">
        <v>564</v>
      </c>
      <c r="J18" s="52">
        <f t="shared" si="1"/>
        <v>952</v>
      </c>
      <c r="K18" s="57"/>
      <c r="L18" s="51">
        <v>23</v>
      </c>
      <c r="M18" s="51">
        <v>34</v>
      </c>
      <c r="N18" s="53">
        <f t="shared" si="2"/>
        <v>57</v>
      </c>
      <c r="O18" s="54">
        <f t="shared" si="3"/>
        <v>1.8</v>
      </c>
      <c r="P18" s="54">
        <f t="shared" si="4"/>
        <v>1.9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54</v>
      </c>
      <c r="D19" s="60">
        <v>62</v>
      </c>
      <c r="E19" s="60">
        <v>942</v>
      </c>
      <c r="F19" s="60">
        <v>146</v>
      </c>
      <c r="G19" s="61">
        <f t="shared" si="0"/>
        <v>1088</v>
      </c>
      <c r="H19" s="60">
        <v>7001</v>
      </c>
      <c r="I19" s="60">
        <v>1095</v>
      </c>
      <c r="J19" s="61">
        <f t="shared" si="1"/>
        <v>8096</v>
      </c>
      <c r="K19" s="62"/>
      <c r="L19" s="60">
        <v>96</v>
      </c>
      <c r="M19" s="60">
        <v>0</v>
      </c>
      <c r="N19" s="63">
        <f t="shared" si="2"/>
        <v>96</v>
      </c>
      <c r="O19" s="64">
        <f t="shared" si="3"/>
        <v>3.1</v>
      </c>
      <c r="P19" s="64">
        <f t="shared" si="4"/>
        <v>16.3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392</v>
      </c>
      <c r="D20" s="52">
        <f t="shared" si="5"/>
        <v>1019</v>
      </c>
      <c r="E20" s="52">
        <f t="shared" si="5"/>
        <v>10052</v>
      </c>
      <c r="F20" s="52">
        <f t="shared" si="5"/>
        <v>2356</v>
      </c>
      <c r="G20" s="52">
        <f t="shared" si="5"/>
        <v>12408</v>
      </c>
      <c r="H20" s="52">
        <f t="shared" si="5"/>
        <v>550212</v>
      </c>
      <c r="I20" s="52">
        <f t="shared" si="5"/>
        <v>125765</v>
      </c>
      <c r="J20" s="52">
        <f t="shared" si="5"/>
        <v>675977</v>
      </c>
      <c r="K20" s="52">
        <f t="shared" si="5"/>
        <v>259669</v>
      </c>
      <c r="L20" s="52">
        <f t="shared" si="5"/>
        <v>28831</v>
      </c>
      <c r="M20" s="52">
        <f t="shared" si="5"/>
        <v>6506</v>
      </c>
      <c r="N20" s="53">
        <f t="shared" si="5"/>
        <v>35337</v>
      </c>
      <c r="O20" s="66">
        <f t="shared" si="5"/>
        <v>1139.8999999999999</v>
      </c>
      <c r="P20" s="66">
        <f t="shared" si="5"/>
        <v>1362.8000000000002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C4" sqref="C4:E6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48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49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571</v>
      </c>
      <c r="J6" s="18">
        <v>926</v>
      </c>
      <c r="K6" s="19">
        <f>SUM(I6:J6)</f>
        <v>1497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128</v>
      </c>
      <c r="D13" s="51">
        <v>277</v>
      </c>
      <c r="E13" s="51">
        <v>1954</v>
      </c>
      <c r="F13" s="51">
        <v>2464</v>
      </c>
      <c r="G13" s="52">
        <f aca="true" t="shared" si="0" ref="G13:G19">SUM(E13:F13)</f>
        <v>4418</v>
      </c>
      <c r="H13" s="51">
        <v>99314</v>
      </c>
      <c r="I13" s="51">
        <v>124442</v>
      </c>
      <c r="J13" s="52">
        <f aca="true" t="shared" si="1" ref="J13:J19">SUM(H13:I13)</f>
        <v>223756</v>
      </c>
      <c r="K13" s="51">
        <v>12016</v>
      </c>
      <c r="L13" s="51">
        <v>5681</v>
      </c>
      <c r="M13" s="51">
        <v>6999</v>
      </c>
      <c r="N13" s="53">
        <f aca="true" t="shared" si="2" ref="N13:N19">SUM(L13:M13)</f>
        <v>12680</v>
      </c>
      <c r="O13" s="54">
        <f aca="true" t="shared" si="3" ref="O13:O19">ROUND(N13/31,1)</f>
        <v>409</v>
      </c>
      <c r="P13" s="54">
        <f aca="true" t="shared" si="4" ref="P13:P19">ROUND(J13/496,1)</f>
        <v>451.1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98</v>
      </c>
      <c r="D14" s="51">
        <v>185</v>
      </c>
      <c r="E14" s="51">
        <v>730</v>
      </c>
      <c r="F14" s="51">
        <v>1151</v>
      </c>
      <c r="G14" s="52">
        <f t="shared" si="0"/>
        <v>1881</v>
      </c>
      <c r="H14" s="51">
        <v>36302</v>
      </c>
      <c r="I14" s="51">
        <v>59493</v>
      </c>
      <c r="J14" s="52">
        <f t="shared" si="1"/>
        <v>95795</v>
      </c>
      <c r="K14" s="51">
        <v>95795</v>
      </c>
      <c r="L14" s="51">
        <v>1929</v>
      </c>
      <c r="M14" s="51">
        <v>3051</v>
      </c>
      <c r="N14" s="53">
        <f t="shared" si="2"/>
        <v>4980</v>
      </c>
      <c r="O14" s="54">
        <f t="shared" si="3"/>
        <v>160.6</v>
      </c>
      <c r="P14" s="54">
        <f t="shared" si="4"/>
        <v>193.1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66</v>
      </c>
      <c r="D15" s="51">
        <v>68</v>
      </c>
      <c r="E15" s="51">
        <v>267</v>
      </c>
      <c r="F15" s="51">
        <v>492</v>
      </c>
      <c r="G15" s="52">
        <f t="shared" si="0"/>
        <v>759</v>
      </c>
      <c r="H15" s="51">
        <v>11784</v>
      </c>
      <c r="I15" s="51">
        <v>27065</v>
      </c>
      <c r="J15" s="52">
        <f t="shared" si="1"/>
        <v>38849</v>
      </c>
      <c r="K15" s="51">
        <v>38849</v>
      </c>
      <c r="L15" s="51">
        <v>540</v>
      </c>
      <c r="M15" s="51">
        <v>1336</v>
      </c>
      <c r="N15" s="53">
        <f t="shared" si="2"/>
        <v>1876</v>
      </c>
      <c r="O15" s="54">
        <f t="shared" si="3"/>
        <v>60.5</v>
      </c>
      <c r="P15" s="54">
        <f t="shared" si="4"/>
        <v>78.3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38</v>
      </c>
      <c r="D16" s="51">
        <v>114</v>
      </c>
      <c r="E16" s="51">
        <v>630</v>
      </c>
      <c r="F16" s="51">
        <v>1478</v>
      </c>
      <c r="G16" s="52">
        <f t="shared" si="0"/>
        <v>2108</v>
      </c>
      <c r="H16" s="51">
        <v>32220</v>
      </c>
      <c r="I16" s="51">
        <v>73482</v>
      </c>
      <c r="J16" s="52">
        <f t="shared" si="1"/>
        <v>105702</v>
      </c>
      <c r="K16" s="51">
        <v>105702</v>
      </c>
      <c r="L16" s="51">
        <v>1327</v>
      </c>
      <c r="M16" s="51">
        <v>3170</v>
      </c>
      <c r="N16" s="53">
        <f t="shared" si="2"/>
        <v>4497</v>
      </c>
      <c r="O16" s="54">
        <f t="shared" si="3"/>
        <v>145.1</v>
      </c>
      <c r="P16" s="54">
        <f t="shared" si="4"/>
        <v>213.1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6</v>
      </c>
      <c r="D17" s="51">
        <v>13</v>
      </c>
      <c r="E17" s="51">
        <v>56</v>
      </c>
      <c r="F17" s="51">
        <v>62</v>
      </c>
      <c r="G17" s="52">
        <f t="shared" si="0"/>
        <v>118</v>
      </c>
      <c r="H17" s="51">
        <v>3296</v>
      </c>
      <c r="I17" s="51">
        <v>3504</v>
      </c>
      <c r="J17" s="52">
        <f t="shared" si="1"/>
        <v>6800</v>
      </c>
      <c r="K17" s="51">
        <v>0</v>
      </c>
      <c r="L17" s="51">
        <v>206</v>
      </c>
      <c r="M17" s="51">
        <v>219</v>
      </c>
      <c r="N17" s="53">
        <f t="shared" si="2"/>
        <v>425</v>
      </c>
      <c r="O17" s="54">
        <f t="shared" si="3"/>
        <v>13.7</v>
      </c>
      <c r="P17" s="54">
        <f t="shared" si="4"/>
        <v>13.7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3</v>
      </c>
      <c r="D18" s="51">
        <v>19</v>
      </c>
      <c r="E18" s="51">
        <v>155</v>
      </c>
      <c r="F18" s="51">
        <v>220</v>
      </c>
      <c r="G18" s="52">
        <f t="shared" si="0"/>
        <v>375</v>
      </c>
      <c r="H18" s="51">
        <v>2624</v>
      </c>
      <c r="I18" s="51">
        <v>3616</v>
      </c>
      <c r="J18" s="52">
        <f t="shared" si="1"/>
        <v>6240</v>
      </c>
      <c r="K18" s="57"/>
      <c r="L18" s="51">
        <v>164</v>
      </c>
      <c r="M18" s="51">
        <v>226</v>
      </c>
      <c r="N18" s="53">
        <f t="shared" si="2"/>
        <v>390</v>
      </c>
      <c r="O18" s="54">
        <f t="shared" si="3"/>
        <v>12.6</v>
      </c>
      <c r="P18" s="54">
        <f t="shared" si="4"/>
        <v>12.6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4</v>
      </c>
      <c r="D19" s="60">
        <v>13</v>
      </c>
      <c r="E19" s="60">
        <v>135</v>
      </c>
      <c r="F19" s="60">
        <v>5</v>
      </c>
      <c r="G19" s="61">
        <f t="shared" si="0"/>
        <v>140</v>
      </c>
      <c r="H19" s="60">
        <v>2036</v>
      </c>
      <c r="I19" s="60">
        <v>69</v>
      </c>
      <c r="J19" s="61">
        <f t="shared" si="1"/>
        <v>2105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4.2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343</v>
      </c>
      <c r="D20" s="52">
        <f t="shared" si="5"/>
        <v>689</v>
      </c>
      <c r="E20" s="52">
        <f t="shared" si="5"/>
        <v>3927</v>
      </c>
      <c r="F20" s="52">
        <f t="shared" si="5"/>
        <v>5872</v>
      </c>
      <c r="G20" s="52">
        <f t="shared" si="5"/>
        <v>9799</v>
      </c>
      <c r="H20" s="52">
        <f t="shared" si="5"/>
        <v>187576</v>
      </c>
      <c r="I20" s="52">
        <f t="shared" si="5"/>
        <v>291671</v>
      </c>
      <c r="J20" s="52">
        <f t="shared" si="5"/>
        <v>479247</v>
      </c>
      <c r="K20" s="52">
        <f t="shared" si="5"/>
        <v>252362</v>
      </c>
      <c r="L20" s="52">
        <f t="shared" si="5"/>
        <v>9847</v>
      </c>
      <c r="M20" s="52">
        <f t="shared" si="5"/>
        <v>15001</v>
      </c>
      <c r="N20" s="53">
        <f t="shared" si="5"/>
        <v>24848</v>
      </c>
      <c r="O20" s="66">
        <f t="shared" si="5"/>
        <v>801.5000000000001</v>
      </c>
      <c r="P20" s="66">
        <f t="shared" si="5"/>
        <v>966.1000000000001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D2" sqref="D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50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51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17205</v>
      </c>
      <c r="J6" s="18">
        <v>5382</v>
      </c>
      <c r="K6" s="19">
        <f>SUM(I6:J6)</f>
        <v>22587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354</v>
      </c>
      <c r="D13" s="51">
        <v>2964</v>
      </c>
      <c r="E13" s="51">
        <v>52220</v>
      </c>
      <c r="F13" s="51">
        <v>16124</v>
      </c>
      <c r="G13" s="52">
        <f aca="true" t="shared" si="0" ref="G13:G19">SUM(E13:F13)</f>
        <v>68344</v>
      </c>
      <c r="H13" s="51">
        <v>2584006</v>
      </c>
      <c r="I13" s="51">
        <v>798110</v>
      </c>
      <c r="J13" s="52">
        <f aca="true" t="shared" si="1" ref="J13:J19">SUM(H13:I13)</f>
        <v>3382116</v>
      </c>
      <c r="K13" s="51">
        <v>170480</v>
      </c>
      <c r="L13" s="51">
        <v>147384</v>
      </c>
      <c r="M13" s="51">
        <v>45850</v>
      </c>
      <c r="N13" s="53">
        <f aca="true" t="shared" si="2" ref="N13:N19">SUM(L13:M13)</f>
        <v>193234</v>
      </c>
      <c r="O13" s="54">
        <f aca="true" t="shared" si="3" ref="O13:O19">ROUND(N13/31,1)</f>
        <v>6233.4</v>
      </c>
      <c r="P13" s="54">
        <f aca="true" t="shared" si="4" ref="P13:P19">ROUND(J13/496,1)</f>
        <v>6818.8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194</v>
      </c>
      <c r="D14" s="51">
        <v>1014</v>
      </c>
      <c r="E14" s="51">
        <v>16964</v>
      </c>
      <c r="F14" s="51">
        <v>5319</v>
      </c>
      <c r="G14" s="52">
        <f t="shared" si="0"/>
        <v>22283</v>
      </c>
      <c r="H14" s="51">
        <v>880744</v>
      </c>
      <c r="I14" s="51">
        <v>279760</v>
      </c>
      <c r="J14" s="52">
        <f t="shared" si="1"/>
        <v>1160504</v>
      </c>
      <c r="K14" s="51">
        <v>1082312</v>
      </c>
      <c r="L14" s="51">
        <v>49199</v>
      </c>
      <c r="M14" s="51">
        <v>15459</v>
      </c>
      <c r="N14" s="53">
        <f t="shared" si="2"/>
        <v>64658</v>
      </c>
      <c r="O14" s="54">
        <f t="shared" si="3"/>
        <v>2085.7</v>
      </c>
      <c r="P14" s="54">
        <f t="shared" si="4"/>
        <v>2339.7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179</v>
      </c>
      <c r="D15" s="51">
        <v>572</v>
      </c>
      <c r="E15" s="51">
        <v>3691</v>
      </c>
      <c r="F15" s="51">
        <v>2171</v>
      </c>
      <c r="G15" s="52">
        <f t="shared" si="0"/>
        <v>5862</v>
      </c>
      <c r="H15" s="51">
        <v>246211</v>
      </c>
      <c r="I15" s="51">
        <v>112896</v>
      </c>
      <c r="J15" s="52">
        <f t="shared" si="1"/>
        <v>359107</v>
      </c>
      <c r="K15" s="51">
        <v>357243</v>
      </c>
      <c r="L15" s="51">
        <v>9578</v>
      </c>
      <c r="M15" s="51">
        <v>4518</v>
      </c>
      <c r="N15" s="53">
        <f t="shared" si="2"/>
        <v>14096</v>
      </c>
      <c r="O15" s="54">
        <f t="shared" si="3"/>
        <v>454.7</v>
      </c>
      <c r="P15" s="54">
        <f t="shared" si="4"/>
        <v>724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109</v>
      </c>
      <c r="D16" s="51">
        <v>715</v>
      </c>
      <c r="E16" s="51">
        <v>9666</v>
      </c>
      <c r="F16" s="51">
        <v>3283</v>
      </c>
      <c r="G16" s="52">
        <f t="shared" si="0"/>
        <v>12949</v>
      </c>
      <c r="H16" s="51">
        <v>435336</v>
      </c>
      <c r="I16" s="51">
        <v>151860</v>
      </c>
      <c r="J16" s="52">
        <f t="shared" si="1"/>
        <v>587196</v>
      </c>
      <c r="K16" s="51">
        <v>577788</v>
      </c>
      <c r="L16" s="51">
        <v>18044</v>
      </c>
      <c r="M16" s="51">
        <v>6382</v>
      </c>
      <c r="N16" s="53">
        <f t="shared" si="2"/>
        <v>24426</v>
      </c>
      <c r="O16" s="54">
        <f t="shared" si="3"/>
        <v>787.9</v>
      </c>
      <c r="P16" s="54">
        <f t="shared" si="4"/>
        <v>1183.9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27</v>
      </c>
      <c r="D17" s="51">
        <v>427</v>
      </c>
      <c r="E17" s="51">
        <v>7577</v>
      </c>
      <c r="F17" s="51">
        <v>1904</v>
      </c>
      <c r="G17" s="52">
        <f t="shared" si="0"/>
        <v>9481</v>
      </c>
      <c r="H17" s="51">
        <v>448592</v>
      </c>
      <c r="I17" s="51">
        <v>110576</v>
      </c>
      <c r="J17" s="52">
        <f t="shared" si="1"/>
        <v>559168</v>
      </c>
      <c r="K17" s="51">
        <v>10912</v>
      </c>
      <c r="L17" s="51">
        <v>27732</v>
      </c>
      <c r="M17" s="51">
        <v>6824</v>
      </c>
      <c r="N17" s="53">
        <f t="shared" si="2"/>
        <v>34556</v>
      </c>
      <c r="O17" s="54">
        <f t="shared" si="3"/>
        <v>1114.7</v>
      </c>
      <c r="P17" s="54">
        <f t="shared" si="4"/>
        <v>1127.4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1</v>
      </c>
      <c r="D18" s="51">
        <v>10</v>
      </c>
      <c r="E18" s="51">
        <v>185</v>
      </c>
      <c r="F18" s="51">
        <v>63</v>
      </c>
      <c r="G18" s="52">
        <f t="shared" si="0"/>
        <v>248</v>
      </c>
      <c r="H18" s="51">
        <v>8880</v>
      </c>
      <c r="I18" s="51">
        <v>3024</v>
      </c>
      <c r="J18" s="52">
        <f t="shared" si="1"/>
        <v>11904</v>
      </c>
      <c r="K18" s="57"/>
      <c r="L18" s="51">
        <v>555</v>
      </c>
      <c r="M18" s="51">
        <v>189</v>
      </c>
      <c r="N18" s="53">
        <f t="shared" si="2"/>
        <v>744</v>
      </c>
      <c r="O18" s="54">
        <f t="shared" si="3"/>
        <v>24</v>
      </c>
      <c r="P18" s="54">
        <f t="shared" si="4"/>
        <v>24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864</v>
      </c>
      <c r="D20" s="52">
        <f t="shared" si="5"/>
        <v>5702</v>
      </c>
      <c r="E20" s="52">
        <f t="shared" si="5"/>
        <v>90303</v>
      </c>
      <c r="F20" s="52">
        <f t="shared" si="5"/>
        <v>28864</v>
      </c>
      <c r="G20" s="52">
        <f t="shared" si="5"/>
        <v>119167</v>
      </c>
      <c r="H20" s="52">
        <f t="shared" si="5"/>
        <v>4603769</v>
      </c>
      <c r="I20" s="52">
        <f t="shared" si="5"/>
        <v>1456226</v>
      </c>
      <c r="J20" s="52">
        <f t="shared" si="5"/>
        <v>6059995</v>
      </c>
      <c r="K20" s="52">
        <f t="shared" si="5"/>
        <v>2198735</v>
      </c>
      <c r="L20" s="52">
        <f t="shared" si="5"/>
        <v>252492</v>
      </c>
      <c r="M20" s="52">
        <f t="shared" si="5"/>
        <v>79222</v>
      </c>
      <c r="N20" s="53">
        <f t="shared" si="5"/>
        <v>331714</v>
      </c>
      <c r="O20" s="66">
        <f t="shared" si="5"/>
        <v>10700.4</v>
      </c>
      <c r="P20" s="66">
        <f t="shared" si="5"/>
        <v>12217.8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workbookViewId="0" topLeftCell="A1">
      <selection activeCell="A5" sqref="A5:B5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3" t="s">
        <v>36</v>
      </c>
      <c r="P1" s="4"/>
    </row>
    <row r="2" spans="1:16" ht="11.25" customHeight="1">
      <c r="A2" s="3" t="s">
        <v>52</v>
      </c>
      <c r="B2" s="5"/>
      <c r="P2" s="4"/>
    </row>
    <row r="3" ht="11.25" customHeight="1">
      <c r="S3" s="6"/>
    </row>
    <row r="4" spans="1:19" ht="11.25" customHeight="1">
      <c r="A4" s="160"/>
      <c r="B4" s="160"/>
      <c r="C4" s="161" t="s">
        <v>53</v>
      </c>
      <c r="D4" s="161"/>
      <c r="E4" s="161"/>
      <c r="G4" s="7"/>
      <c r="H4" s="8"/>
      <c r="I4" s="9" t="s">
        <v>0</v>
      </c>
      <c r="J4" s="9" t="s">
        <v>1</v>
      </c>
      <c r="K4" s="10"/>
      <c r="N4" s="11"/>
      <c r="S4" s="1"/>
    </row>
    <row r="5" spans="1:19" ht="11.25" customHeight="1">
      <c r="A5" s="160"/>
      <c r="B5" s="160"/>
      <c r="C5" s="162"/>
      <c r="D5" s="162"/>
      <c r="E5" s="162"/>
      <c r="G5" s="12" t="s">
        <v>2</v>
      </c>
      <c r="H5" s="13"/>
      <c r="I5" s="14" t="s">
        <v>3</v>
      </c>
      <c r="J5" s="14" t="s">
        <v>3</v>
      </c>
      <c r="K5" s="15" t="s">
        <v>4</v>
      </c>
      <c r="M5" s="11"/>
      <c r="S5" s="1"/>
    </row>
    <row r="6" spans="1:19" ht="11.25" customHeight="1">
      <c r="A6" s="160"/>
      <c r="B6" s="160"/>
      <c r="C6" s="162"/>
      <c r="D6" s="162"/>
      <c r="E6" s="162"/>
      <c r="G6" s="16" t="s">
        <v>5</v>
      </c>
      <c r="H6" s="17"/>
      <c r="I6" s="18">
        <v>6671</v>
      </c>
      <c r="J6" s="18">
        <v>17993</v>
      </c>
      <c r="K6" s="19">
        <f>SUM(I6:J6)</f>
        <v>24664</v>
      </c>
      <c r="R6" s="1"/>
      <c r="S6" s="1"/>
    </row>
    <row r="7" spans="1:19" ht="11.25" customHeight="1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3:19" ht="11.25" customHeight="1">
      <c r="C8" s="26"/>
      <c r="D8" s="13"/>
      <c r="K8" s="27"/>
      <c r="P8" s="1"/>
      <c r="Q8" s="1"/>
      <c r="R8" s="1"/>
      <c r="S8" s="1"/>
    </row>
    <row r="9" spans="1:19" ht="11.2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6</v>
      </c>
      <c r="L9" s="32"/>
      <c r="M9" s="33"/>
      <c r="N9" s="33"/>
      <c r="O9" s="30"/>
      <c r="P9" s="34"/>
      <c r="Q9" s="1"/>
      <c r="R9" s="1"/>
      <c r="S9" s="1"/>
    </row>
    <row r="10" spans="1:19" ht="11.25" customHeight="1">
      <c r="A10" s="35"/>
      <c r="B10" s="36"/>
      <c r="C10" s="14" t="s">
        <v>7</v>
      </c>
      <c r="D10" s="14" t="s">
        <v>7</v>
      </c>
      <c r="E10" s="163" t="s">
        <v>8</v>
      </c>
      <c r="F10" s="163"/>
      <c r="G10" s="163"/>
      <c r="H10" s="37" t="s">
        <v>9</v>
      </c>
      <c r="I10" s="38"/>
      <c r="J10" s="38"/>
      <c r="K10" s="14" t="s">
        <v>10</v>
      </c>
      <c r="L10" s="163" t="s">
        <v>11</v>
      </c>
      <c r="M10" s="163"/>
      <c r="N10" s="163"/>
      <c r="O10" s="13"/>
      <c r="P10" s="39"/>
      <c r="Q10" s="1"/>
      <c r="R10" s="1"/>
      <c r="S10" s="1"/>
    </row>
    <row r="11" spans="1:23" ht="11.25" customHeight="1">
      <c r="A11" s="40" t="s">
        <v>12</v>
      </c>
      <c r="B11" s="36"/>
      <c r="C11" s="14" t="s">
        <v>13</v>
      </c>
      <c r="D11" s="14" t="s">
        <v>14</v>
      </c>
      <c r="E11" s="14" t="s">
        <v>0</v>
      </c>
      <c r="F11" s="14" t="s">
        <v>1</v>
      </c>
      <c r="G11" s="13"/>
      <c r="H11" s="14" t="s">
        <v>0</v>
      </c>
      <c r="I11" s="14" t="s">
        <v>1</v>
      </c>
      <c r="J11" s="13"/>
      <c r="K11" s="14" t="s">
        <v>15</v>
      </c>
      <c r="L11" s="14" t="s">
        <v>0</v>
      </c>
      <c r="M11" s="14" t="s">
        <v>1</v>
      </c>
      <c r="N11" s="13"/>
      <c r="O11" s="13"/>
      <c r="P11" s="39"/>
      <c r="Q11" s="1"/>
      <c r="R11" s="1"/>
      <c r="S11" s="1"/>
      <c r="V11" s="4"/>
      <c r="W11" s="4"/>
    </row>
    <row r="12" spans="1:23" ht="11.25" customHeight="1">
      <c r="A12" s="41" t="s">
        <v>16</v>
      </c>
      <c r="B12" s="42"/>
      <c r="C12" s="43" t="s">
        <v>17</v>
      </c>
      <c r="D12" s="43" t="s">
        <v>17</v>
      </c>
      <c r="E12" s="43" t="s">
        <v>3</v>
      </c>
      <c r="F12" s="43" t="s">
        <v>3</v>
      </c>
      <c r="G12" s="43" t="s">
        <v>4</v>
      </c>
      <c r="H12" s="43" t="s">
        <v>3</v>
      </c>
      <c r="I12" s="43" t="s">
        <v>3</v>
      </c>
      <c r="J12" s="43" t="s">
        <v>4</v>
      </c>
      <c r="K12" s="43" t="s">
        <v>18</v>
      </c>
      <c r="L12" s="43" t="s">
        <v>3</v>
      </c>
      <c r="M12" s="43" t="s">
        <v>3</v>
      </c>
      <c r="N12" s="44" t="s">
        <v>4</v>
      </c>
      <c r="O12" s="44" t="s">
        <v>19</v>
      </c>
      <c r="P12" s="45" t="s">
        <v>20</v>
      </c>
      <c r="Q12" s="1"/>
      <c r="R12" s="1"/>
      <c r="S12" s="1"/>
      <c r="V12" s="4"/>
      <c r="W12" s="4"/>
    </row>
    <row r="13" spans="1:23" s="46" customFormat="1" ht="27.75" customHeight="1">
      <c r="A13" s="49" t="s">
        <v>21</v>
      </c>
      <c r="B13" s="50" t="s">
        <v>22</v>
      </c>
      <c r="C13" s="51">
        <v>279</v>
      </c>
      <c r="D13" s="51">
        <v>2307</v>
      </c>
      <c r="E13" s="51">
        <v>17796</v>
      </c>
      <c r="F13" s="51">
        <v>36598</v>
      </c>
      <c r="G13" s="52">
        <f aca="true" t="shared" si="0" ref="G13:G19">SUM(E13:F13)</f>
        <v>54394</v>
      </c>
      <c r="H13" s="51">
        <v>975598</v>
      </c>
      <c r="I13" s="51">
        <v>1946624</v>
      </c>
      <c r="J13" s="52">
        <f aca="true" t="shared" si="1" ref="J13:J19">SUM(H13:I13)</f>
        <v>2922222</v>
      </c>
      <c r="K13" s="51">
        <v>215251</v>
      </c>
      <c r="L13" s="51">
        <v>58433</v>
      </c>
      <c r="M13" s="51">
        <v>116308</v>
      </c>
      <c r="N13" s="53">
        <f aca="true" t="shared" si="2" ref="N13:N19">SUM(L13:M13)</f>
        <v>174741</v>
      </c>
      <c r="O13" s="54">
        <f aca="true" t="shared" si="3" ref="O13:O19">ROUND(N13/31,1)</f>
        <v>5636.8</v>
      </c>
      <c r="P13" s="54">
        <f aca="true" t="shared" si="4" ref="P13:P19">ROUND(J13/496,1)</f>
        <v>5891.6</v>
      </c>
      <c r="Q13" s="47"/>
      <c r="R13" s="47"/>
      <c r="S13" s="47"/>
      <c r="V13" s="55"/>
      <c r="W13" s="55"/>
    </row>
    <row r="14" spans="1:23" s="46" customFormat="1" ht="27.75" customHeight="1">
      <c r="A14" s="49" t="s">
        <v>23</v>
      </c>
      <c r="B14" s="56" t="s">
        <v>24</v>
      </c>
      <c r="C14" s="51">
        <v>225</v>
      </c>
      <c r="D14" s="51">
        <v>963</v>
      </c>
      <c r="E14" s="51">
        <v>4629</v>
      </c>
      <c r="F14" s="51">
        <v>14495</v>
      </c>
      <c r="G14" s="52">
        <f t="shared" si="0"/>
        <v>19124</v>
      </c>
      <c r="H14" s="51">
        <v>231162</v>
      </c>
      <c r="I14" s="51">
        <v>710856</v>
      </c>
      <c r="J14" s="52">
        <f t="shared" si="1"/>
        <v>942018</v>
      </c>
      <c r="K14" s="51">
        <v>912112</v>
      </c>
      <c r="L14" s="51">
        <v>14359</v>
      </c>
      <c r="M14" s="51">
        <v>43307</v>
      </c>
      <c r="N14" s="53">
        <f t="shared" si="2"/>
        <v>57666</v>
      </c>
      <c r="O14" s="54">
        <f t="shared" si="3"/>
        <v>1860.2</v>
      </c>
      <c r="P14" s="54">
        <f t="shared" si="4"/>
        <v>1899.2</v>
      </c>
      <c r="Q14" s="47"/>
      <c r="R14" s="47"/>
      <c r="S14" s="47"/>
      <c r="V14" s="55"/>
      <c r="W14" s="55"/>
    </row>
    <row r="15" spans="1:23" s="46" customFormat="1" ht="27.75" customHeight="1">
      <c r="A15" s="49" t="s">
        <v>25</v>
      </c>
      <c r="B15" s="56" t="s">
        <v>26</v>
      </c>
      <c r="C15" s="51">
        <v>209</v>
      </c>
      <c r="D15" s="51">
        <v>483</v>
      </c>
      <c r="E15" s="51">
        <v>755</v>
      </c>
      <c r="F15" s="51">
        <v>5190</v>
      </c>
      <c r="G15" s="52">
        <f t="shared" si="0"/>
        <v>5945</v>
      </c>
      <c r="H15" s="51">
        <v>43726</v>
      </c>
      <c r="I15" s="51">
        <v>288770</v>
      </c>
      <c r="J15" s="52">
        <f t="shared" si="1"/>
        <v>332496</v>
      </c>
      <c r="K15" s="51">
        <v>328877</v>
      </c>
      <c r="L15" s="51">
        <v>2213</v>
      </c>
      <c r="M15" s="51">
        <v>14196</v>
      </c>
      <c r="N15" s="53">
        <f t="shared" si="2"/>
        <v>16409</v>
      </c>
      <c r="O15" s="54">
        <f t="shared" si="3"/>
        <v>529.3</v>
      </c>
      <c r="P15" s="54">
        <f t="shared" si="4"/>
        <v>670.4</v>
      </c>
      <c r="Q15" s="47"/>
      <c r="R15" s="47"/>
      <c r="S15" s="47"/>
      <c r="V15" s="55"/>
      <c r="W15" s="55"/>
    </row>
    <row r="16" spans="1:23" s="46" customFormat="1" ht="27.75" customHeight="1">
      <c r="A16" s="49" t="s">
        <v>27</v>
      </c>
      <c r="B16" s="50" t="s">
        <v>28</v>
      </c>
      <c r="C16" s="51">
        <v>122</v>
      </c>
      <c r="D16" s="51">
        <v>566</v>
      </c>
      <c r="E16" s="51">
        <v>3013</v>
      </c>
      <c r="F16" s="51">
        <v>9927</v>
      </c>
      <c r="G16" s="52">
        <f t="shared" si="0"/>
        <v>12940</v>
      </c>
      <c r="H16" s="51">
        <v>223811</v>
      </c>
      <c r="I16" s="51">
        <v>753920</v>
      </c>
      <c r="J16" s="52">
        <f t="shared" si="1"/>
        <v>977731</v>
      </c>
      <c r="K16" s="51">
        <v>966889</v>
      </c>
      <c r="L16" s="51">
        <v>10903</v>
      </c>
      <c r="M16" s="51">
        <v>35904</v>
      </c>
      <c r="N16" s="53">
        <f t="shared" si="2"/>
        <v>46807</v>
      </c>
      <c r="O16" s="54">
        <f t="shared" si="3"/>
        <v>1509.9</v>
      </c>
      <c r="P16" s="54">
        <f t="shared" si="4"/>
        <v>1971.2</v>
      </c>
      <c r="Q16" s="47"/>
      <c r="R16" s="47"/>
      <c r="S16" s="47"/>
      <c r="V16" s="55"/>
      <c r="W16" s="55"/>
    </row>
    <row r="17" spans="1:23" s="46" customFormat="1" ht="27.75" customHeight="1">
      <c r="A17" s="49" t="s">
        <v>29</v>
      </c>
      <c r="B17" s="56" t="s">
        <v>30</v>
      </c>
      <c r="C17" s="51">
        <v>31</v>
      </c>
      <c r="D17" s="51">
        <v>724</v>
      </c>
      <c r="E17" s="51">
        <v>3215</v>
      </c>
      <c r="F17" s="51">
        <v>10840</v>
      </c>
      <c r="G17" s="52">
        <f t="shared" si="0"/>
        <v>14055</v>
      </c>
      <c r="H17" s="51">
        <v>200742</v>
      </c>
      <c r="I17" s="51">
        <v>583818</v>
      </c>
      <c r="J17" s="52">
        <f t="shared" si="1"/>
        <v>784560</v>
      </c>
      <c r="K17" s="51">
        <v>7680</v>
      </c>
      <c r="L17" s="51">
        <v>10623</v>
      </c>
      <c r="M17" s="51">
        <v>34680</v>
      </c>
      <c r="N17" s="53">
        <f t="shared" si="2"/>
        <v>45303</v>
      </c>
      <c r="O17" s="54">
        <f t="shared" si="3"/>
        <v>1461.4</v>
      </c>
      <c r="P17" s="54">
        <f t="shared" si="4"/>
        <v>1581.8</v>
      </c>
      <c r="Q17" s="47"/>
      <c r="R17" s="47"/>
      <c r="S17" s="47"/>
      <c r="V17" s="55"/>
      <c r="W17" s="55"/>
    </row>
    <row r="18" spans="1:23" s="46" customFormat="1" ht="27.75" customHeight="1">
      <c r="A18" s="48">
        <v>1.6</v>
      </c>
      <c r="B18" s="50" t="s">
        <v>31</v>
      </c>
      <c r="C18" s="51">
        <v>30</v>
      </c>
      <c r="D18" s="51">
        <v>55</v>
      </c>
      <c r="E18" s="51">
        <v>146</v>
      </c>
      <c r="F18" s="51">
        <v>701</v>
      </c>
      <c r="G18" s="52">
        <f t="shared" si="0"/>
        <v>847</v>
      </c>
      <c r="H18" s="51">
        <v>2957</v>
      </c>
      <c r="I18" s="51">
        <v>14150</v>
      </c>
      <c r="J18" s="52">
        <f t="shared" si="1"/>
        <v>17107</v>
      </c>
      <c r="K18" s="57"/>
      <c r="L18" s="51">
        <v>170</v>
      </c>
      <c r="M18" s="51">
        <v>753</v>
      </c>
      <c r="N18" s="53">
        <f t="shared" si="2"/>
        <v>923</v>
      </c>
      <c r="O18" s="54">
        <f t="shared" si="3"/>
        <v>29.8</v>
      </c>
      <c r="P18" s="54">
        <f t="shared" si="4"/>
        <v>34.5</v>
      </c>
      <c r="Q18" s="47"/>
      <c r="R18" s="47"/>
      <c r="S18" s="47"/>
      <c r="V18" s="55"/>
      <c r="W18" s="55"/>
    </row>
    <row r="19" spans="1:23" s="46" customFormat="1" ht="27.75" customHeight="1">
      <c r="A19" s="58">
        <v>1.7</v>
      </c>
      <c r="B19" s="59" t="s">
        <v>32</v>
      </c>
      <c r="C19" s="60">
        <v>85</v>
      </c>
      <c r="D19" s="60">
        <v>136</v>
      </c>
      <c r="E19" s="60">
        <v>471</v>
      </c>
      <c r="F19" s="60">
        <v>908</v>
      </c>
      <c r="G19" s="61">
        <f t="shared" si="0"/>
        <v>1379</v>
      </c>
      <c r="H19" s="60">
        <v>3602</v>
      </c>
      <c r="I19" s="60">
        <v>6397</v>
      </c>
      <c r="J19" s="61">
        <f t="shared" si="1"/>
        <v>9999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20.2</v>
      </c>
      <c r="Q19" s="47"/>
      <c r="R19" s="47"/>
      <c r="S19" s="47"/>
      <c r="V19" s="55"/>
      <c r="W19" s="55"/>
    </row>
    <row r="20" spans="1:23" s="46" customFormat="1" ht="27.75" customHeight="1">
      <c r="A20" s="49" t="s">
        <v>33</v>
      </c>
      <c r="B20" s="65" t="s">
        <v>4</v>
      </c>
      <c r="C20" s="52">
        <f aca="true" t="shared" si="5" ref="C20:P20">SUM(C13:C19)</f>
        <v>981</v>
      </c>
      <c r="D20" s="52">
        <f t="shared" si="5"/>
        <v>5234</v>
      </c>
      <c r="E20" s="52">
        <f t="shared" si="5"/>
        <v>30025</v>
      </c>
      <c r="F20" s="52">
        <f t="shared" si="5"/>
        <v>78659</v>
      </c>
      <c r="G20" s="52">
        <f t="shared" si="5"/>
        <v>108684</v>
      </c>
      <c r="H20" s="52">
        <f t="shared" si="5"/>
        <v>1681598</v>
      </c>
      <c r="I20" s="52">
        <f t="shared" si="5"/>
        <v>4304535</v>
      </c>
      <c r="J20" s="52">
        <f t="shared" si="5"/>
        <v>5986133</v>
      </c>
      <c r="K20" s="52">
        <f t="shared" si="5"/>
        <v>2430809</v>
      </c>
      <c r="L20" s="52">
        <f t="shared" si="5"/>
        <v>96701</v>
      </c>
      <c r="M20" s="52">
        <f t="shared" si="5"/>
        <v>245148</v>
      </c>
      <c r="N20" s="53">
        <f t="shared" si="5"/>
        <v>341849</v>
      </c>
      <c r="O20" s="66">
        <f t="shared" si="5"/>
        <v>11027.4</v>
      </c>
      <c r="P20" s="66">
        <f t="shared" si="5"/>
        <v>12068.900000000001</v>
      </c>
      <c r="Q20" s="47"/>
      <c r="R20" s="47"/>
      <c r="S20" s="47"/>
      <c r="V20" s="55"/>
      <c r="W20" s="55"/>
    </row>
    <row r="21" spans="1:19" ht="11.25" customHeight="1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13" ht="11.25" customHeight="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1.25" customHeight="1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13" ht="11.25" customHeight="1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13" ht="11.25" customHeight="1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13" ht="11.25" customHeight="1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13" ht="11.25" customHeight="1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13" ht="11.25" customHeight="1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13" ht="11.25" customHeight="1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13" ht="11.25" customHeight="1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1.25" customHeight="1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25" customHeight="1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25" customHeight="1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25" customHeight="1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25" customHeight="1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25" customHeight="1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25" customHeight="1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25" customHeight="1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25" customHeight="1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25" customHeight="1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25" customHeight="1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25" customHeight="1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25" customHeight="1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25" customHeight="1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25" customHeight="1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25" customHeight="1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 customHeight="1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25" customHeight="1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25" customHeight="1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25" customHeight="1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25" customHeight="1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25" customHeight="1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25" customHeight="1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25" customHeight="1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25" customHeight="1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25" customHeight="1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25" customHeight="1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25" customHeight="1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25" customHeight="1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25" customHeight="1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25" customHeight="1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25" customHeight="1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25" customHeight="1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25" customHeight="1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25" customHeight="1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25" customHeight="1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A4:B4"/>
    <mergeCell ref="C4:E4"/>
    <mergeCell ref="A5:B5"/>
    <mergeCell ref="C5:E5"/>
    <mergeCell ref="A6:B6"/>
    <mergeCell ref="C6:E6"/>
    <mergeCell ref="E10:G10"/>
    <mergeCell ref="L10:N10"/>
  </mergeCells>
  <printOptions horizontalCentered="1"/>
  <pageMargins left="0.25" right="0.25" top="1" bottom="0.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Lonik</dc:creator>
  <cp:keywords/>
  <dc:description/>
  <cp:lastModifiedBy>Department Of Information Technology</cp:lastModifiedBy>
  <cp:lastPrinted>2010-02-19T16:48:46Z</cp:lastPrinted>
  <dcterms:created xsi:type="dcterms:W3CDTF">2002-06-12T19:09:05Z</dcterms:created>
  <dcterms:modified xsi:type="dcterms:W3CDTF">2011-03-01T16:15:00Z</dcterms:modified>
  <cp:category/>
  <cp:version/>
  <cp:contentType/>
  <cp:contentStatus/>
</cp:coreProperties>
</file>