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4800" windowHeight="4800" activeTab="0"/>
  </bookViews>
  <sheets>
    <sheet name="A" sheetId="1" r:id="rId1"/>
  </sheets>
  <definedNames>
    <definedName name="_Regression_Int" localSheetId="0" hidden="1">1</definedName>
    <definedName name="_xlnm.Print_Area" localSheetId="0">'A'!$A$1:$J$44</definedName>
  </definedNames>
  <calcPr fullCalcOnLoad="1"/>
</workbook>
</file>

<file path=xl/sharedStrings.xml><?xml version="1.0" encoding="utf-8"?>
<sst xmlns="http://schemas.openxmlformats.org/spreadsheetml/2006/main" count="42" uniqueCount="42">
  <si>
    <t>PROPERTY TAX</t>
  </si>
  <si>
    <t>STATE AID</t>
  </si>
  <si>
    <t>ALL OTHER</t>
  </si>
  <si>
    <t>ALPENA</t>
  </si>
  <si>
    <t>BAY DE NOC</t>
  </si>
  <si>
    <t>GLEN OAKS</t>
  </si>
  <si>
    <t>GOGEBIC</t>
  </si>
  <si>
    <t>KIRTLAND</t>
  </si>
  <si>
    <t>MID MICHIGAN</t>
  </si>
  <si>
    <t>MONTCALM</t>
  </si>
  <si>
    <t>NORTH CENTRAL</t>
  </si>
  <si>
    <t>WEST SHORE</t>
  </si>
  <si>
    <t>JACKSON</t>
  </si>
  <si>
    <t>KELLOGG</t>
  </si>
  <si>
    <t>LAKE MICHIGAN</t>
  </si>
  <si>
    <t>MONROE</t>
  </si>
  <si>
    <t>MUSKEGON</t>
  </si>
  <si>
    <t>NORTHWESTERN</t>
  </si>
  <si>
    <t>ST. CLAIR</t>
  </si>
  <si>
    <t>SOUTHWESTERN</t>
  </si>
  <si>
    <t>DELTA</t>
  </si>
  <si>
    <t>GRAND RAPIDS</t>
  </si>
  <si>
    <t>HENRY FORD</t>
  </si>
  <si>
    <t>KALAMAZOO VALLEY</t>
  </si>
  <si>
    <t>MOTT</t>
  </si>
  <si>
    <t>SCHOOLCRAFT</t>
  </si>
  <si>
    <t>WASHTENAW</t>
  </si>
  <si>
    <t>WAYNE COUNTY</t>
  </si>
  <si>
    <t>LANSING</t>
  </si>
  <si>
    <t>MACOMB</t>
  </si>
  <si>
    <t>OAKLAND</t>
  </si>
  <si>
    <t>STATE AGGREGATE</t>
  </si>
  <si>
    <t>TUITION &amp; FEES</t>
  </si>
  <si>
    <t>GROUP 1</t>
  </si>
  <si>
    <t>GROUP 2</t>
  </si>
  <si>
    <t>GROUP 3</t>
  </si>
  <si>
    <t>GROUP 4</t>
  </si>
  <si>
    <t>TOTAL</t>
  </si>
  <si>
    <t>TABLE 23</t>
  </si>
  <si>
    <t>OPERATING FUND REVENUE</t>
  </si>
  <si>
    <t>2004-05</t>
  </si>
  <si>
    <t>Source:  2004-05 Audited Financial Statements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</si>
</sst>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"/>
    <numFmt numFmtId="166" formatCode="General_)"/>
  </numFmts>
  <fonts count="1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8"/>
      <name val="Helvetica"/>
      <family val="2"/>
    </font>
    <font>
      <sz val="8"/>
      <name val="Helvetica"/>
      <family val="2"/>
    </font>
    <font>
      <b/>
      <i/>
      <sz val="8"/>
      <name val="Helvetica"/>
      <family val="2"/>
    </font>
    <font>
      <i/>
      <sz val="8"/>
      <name val="Helvetica"/>
      <family val="2"/>
    </font>
    <font>
      <sz val="8"/>
      <name val="Courier"/>
      <family val="0"/>
    </font>
    <font>
      <sz val="7"/>
      <name val="Small Font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5">
    <xf numFmtId="5" fontId="0" fillId="0" borderId="0" xfId="0" applyAlignment="1">
      <alignment/>
    </xf>
    <xf numFmtId="5" fontId="5" fillId="2" borderId="0" xfId="0" applyFont="1" applyFill="1" applyAlignment="1" applyProtection="1">
      <alignment horizontal="left"/>
      <protection/>
    </xf>
    <xf numFmtId="5" fontId="6" fillId="2" borderId="0" xfId="0" applyFont="1" applyFill="1" applyAlignment="1">
      <alignment vertical="top"/>
    </xf>
    <xf numFmtId="5" fontId="5" fillId="2" borderId="0" xfId="0" applyFont="1" applyFill="1" applyAlignment="1" applyProtection="1">
      <alignment horizontal="left" vertical="top"/>
      <protection/>
    </xf>
    <xf numFmtId="5" fontId="6" fillId="2" borderId="0" xfId="0" applyFont="1" applyFill="1" applyBorder="1" applyAlignment="1" applyProtection="1">
      <alignment horizontal="left" vertical="center"/>
      <protection/>
    </xf>
    <xf numFmtId="5" fontId="6" fillId="2" borderId="0" xfId="0" applyFont="1" applyFill="1" applyBorder="1" applyAlignment="1" applyProtection="1">
      <alignment horizontal="right" vertical="center"/>
      <protection/>
    </xf>
    <xf numFmtId="5" fontId="6" fillId="2" borderId="0" xfId="0" applyFont="1" applyFill="1" applyAlignment="1">
      <alignment vertical="center"/>
    </xf>
    <xf numFmtId="5" fontId="7" fillId="2" borderId="0" xfId="0" applyFont="1" applyFill="1" applyBorder="1" applyAlignment="1" applyProtection="1">
      <alignment/>
      <protection/>
    </xf>
    <xf numFmtId="5" fontId="7" fillId="2" borderId="0" xfId="0" applyFont="1" applyFill="1" applyAlignment="1">
      <alignment/>
    </xf>
    <xf numFmtId="5" fontId="6" fillId="2" borderId="0" xfId="0" applyFont="1" applyFill="1" applyAlignment="1" applyProtection="1">
      <alignment horizontal="left"/>
      <protection/>
    </xf>
    <xf numFmtId="5" fontId="6" fillId="2" borderId="0" xfId="0" applyNumberFormat="1" applyFont="1" applyFill="1" applyAlignment="1" applyProtection="1">
      <alignment horizontal="right"/>
      <protection/>
    </xf>
    <xf numFmtId="5" fontId="6" fillId="2" borderId="0" xfId="0" applyNumberFormat="1" applyFont="1" applyFill="1" applyAlignment="1" applyProtection="1">
      <alignment/>
      <protection/>
    </xf>
    <xf numFmtId="5" fontId="6" fillId="2" borderId="0" xfId="0" applyFont="1" applyFill="1" applyAlignment="1">
      <alignment/>
    </xf>
    <xf numFmtId="5" fontId="7" fillId="2" borderId="0" xfId="0" applyFont="1" applyFill="1" applyAlignment="1">
      <alignment vertical="center"/>
    </xf>
    <xf numFmtId="5" fontId="6" fillId="2" borderId="0" xfId="0" applyFont="1" applyFill="1" applyAlignment="1">
      <alignment/>
    </xf>
    <xf numFmtId="37" fontId="6" fillId="2" borderId="0" xfId="0" applyNumberFormat="1" applyFont="1" applyFill="1" applyAlignment="1" applyProtection="1">
      <alignment/>
      <protection/>
    </xf>
    <xf numFmtId="5" fontId="6" fillId="2" borderId="0" xfId="0" applyFont="1" applyFill="1" applyAlignment="1" applyProtection="1">
      <alignment/>
      <protection/>
    </xf>
    <xf numFmtId="9" fontId="6" fillId="2" borderId="0" xfId="0" applyNumberFormat="1" applyFont="1" applyFill="1" applyAlignment="1">
      <alignment vertical="top"/>
    </xf>
    <xf numFmtId="9" fontId="6" fillId="2" borderId="0" xfId="0" applyNumberFormat="1" applyFont="1" applyFill="1" applyBorder="1" applyAlignment="1" applyProtection="1">
      <alignment horizontal="right" vertical="center"/>
      <protection/>
    </xf>
    <xf numFmtId="9" fontId="7" fillId="2" borderId="0" xfId="0" applyNumberFormat="1" applyFont="1" applyFill="1" applyBorder="1" applyAlignment="1" applyProtection="1">
      <alignment/>
      <protection/>
    </xf>
    <xf numFmtId="9" fontId="6" fillId="2" borderId="0" xfId="0" applyNumberFormat="1" applyFont="1" applyFill="1" applyAlignment="1" applyProtection="1">
      <alignment/>
      <protection/>
    </xf>
    <xf numFmtId="9" fontId="6" fillId="2" borderId="0" xfId="0" applyNumberFormat="1" applyFont="1" applyFill="1" applyAlignment="1" applyProtection="1">
      <alignment/>
      <protection/>
    </xf>
    <xf numFmtId="9" fontId="6" fillId="2" borderId="0" xfId="0" applyNumberFormat="1" applyFont="1" applyFill="1" applyAlignment="1">
      <alignment/>
    </xf>
    <xf numFmtId="5" fontId="7" fillId="2" borderId="1" xfId="0" applyFont="1" applyFill="1" applyBorder="1" applyAlignment="1" applyProtection="1">
      <alignment horizontal="left" vertical="center"/>
      <protection/>
    </xf>
    <xf numFmtId="5" fontId="7" fillId="2" borderId="1" xfId="0" applyNumberFormat="1" applyFont="1" applyFill="1" applyBorder="1" applyAlignment="1" applyProtection="1">
      <alignment vertical="center"/>
      <protection/>
    </xf>
    <xf numFmtId="5" fontId="6" fillId="2" borderId="1" xfId="0" applyFont="1" applyFill="1" applyBorder="1" applyAlignment="1" applyProtection="1">
      <alignment horizontal="left" vertical="center"/>
      <protection/>
    </xf>
    <xf numFmtId="5" fontId="6" fillId="2" borderId="1" xfId="0" applyFont="1" applyFill="1" applyBorder="1" applyAlignment="1" applyProtection="1">
      <alignment horizontal="right" vertical="center"/>
      <protection/>
    </xf>
    <xf numFmtId="5" fontId="7" fillId="2" borderId="0" xfId="0" applyFont="1" applyFill="1" applyAlignment="1">
      <alignment vertical="top"/>
    </xf>
    <xf numFmtId="5" fontId="8" fillId="2" borderId="0" xfId="0" applyFont="1" applyFill="1" applyAlignment="1">
      <alignment/>
    </xf>
    <xf numFmtId="164" fontId="7" fillId="2" borderId="1" xfId="0" applyNumberFormat="1" applyFont="1" applyFill="1" applyBorder="1" applyAlignment="1" applyProtection="1">
      <alignment vertical="center"/>
      <protection/>
    </xf>
    <xf numFmtId="5" fontId="5" fillId="2" borderId="0" xfId="0" applyFont="1" applyFill="1" applyAlignment="1">
      <alignment/>
    </xf>
    <xf numFmtId="5" fontId="5" fillId="2" borderId="0" xfId="0" applyFont="1" applyFill="1" applyAlignment="1">
      <alignment vertical="center"/>
    </xf>
    <xf numFmtId="5" fontId="10" fillId="2" borderId="0" xfId="0" applyFont="1" applyFill="1" applyAlignment="1">
      <alignment horizontal="left"/>
    </xf>
    <xf numFmtId="5" fontId="6" fillId="2" borderId="1" xfId="0" applyFont="1" applyFill="1" applyBorder="1" applyAlignment="1" applyProtection="1">
      <alignment horizontal="right" vertical="center"/>
      <protection/>
    </xf>
    <xf numFmtId="5" fontId="9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50"/>
  <sheetViews>
    <sheetView showGridLines="0" tabSelected="1" workbookViewId="0" topLeftCell="A1">
      <selection activeCell="A1" sqref="A1"/>
    </sheetView>
  </sheetViews>
  <sheetFormatPr defaultColWidth="14.625" defaultRowHeight="12.75"/>
  <cols>
    <col min="1" max="1" width="20.625" style="14" customWidth="1"/>
    <col min="2" max="2" width="12.375" style="14" customWidth="1"/>
    <col min="3" max="3" width="6.625" style="22" customWidth="1"/>
    <col min="4" max="4" width="12.375" style="14" customWidth="1"/>
    <col min="5" max="5" width="6.625" style="22" customWidth="1"/>
    <col min="6" max="6" width="12.375" style="14" customWidth="1"/>
    <col min="7" max="7" width="6.625" style="22" customWidth="1"/>
    <col min="8" max="8" width="12.375" style="14" customWidth="1"/>
    <col min="9" max="9" width="6.625" style="22" customWidth="1"/>
    <col min="10" max="10" width="12.375" style="14" customWidth="1"/>
    <col min="11" max="16384" width="14.625" style="14" customWidth="1"/>
  </cols>
  <sheetData>
    <row r="1" spans="1:10" s="2" customFormat="1" ht="11.25">
      <c r="A1" s="1" t="s">
        <v>38</v>
      </c>
      <c r="C1" s="17"/>
      <c r="E1" s="17"/>
      <c r="G1" s="17"/>
      <c r="I1" s="17"/>
      <c r="J1" s="27"/>
    </row>
    <row r="2" spans="1:9" s="2" customFormat="1" ht="11.25">
      <c r="A2" s="1" t="s">
        <v>39</v>
      </c>
      <c r="C2" s="17"/>
      <c r="E2" s="17"/>
      <c r="G2" s="17"/>
      <c r="I2" s="17"/>
    </row>
    <row r="3" spans="1:9" s="2" customFormat="1" ht="11.25">
      <c r="A3" s="1" t="s">
        <v>40</v>
      </c>
      <c r="C3" s="17"/>
      <c r="E3" s="17"/>
      <c r="G3" s="17"/>
      <c r="I3" s="17"/>
    </row>
    <row r="4" spans="1:9" s="2" customFormat="1" ht="11.25">
      <c r="A4" s="3"/>
      <c r="C4" s="17"/>
      <c r="E4" s="17"/>
      <c r="G4" s="17"/>
      <c r="I4" s="17"/>
    </row>
    <row r="5" spans="1:10" s="6" customFormat="1" ht="12">
      <c r="A5" s="25"/>
      <c r="B5" s="33" t="s">
        <v>32</v>
      </c>
      <c r="C5" s="34"/>
      <c r="D5" s="33" t="s">
        <v>0</v>
      </c>
      <c r="E5" s="34"/>
      <c r="F5" s="33" t="s">
        <v>1</v>
      </c>
      <c r="G5" s="34"/>
      <c r="H5" s="33" t="s">
        <v>2</v>
      </c>
      <c r="I5" s="34"/>
      <c r="J5" s="26" t="s">
        <v>37</v>
      </c>
    </row>
    <row r="6" spans="1:10" s="6" customFormat="1" ht="11.25">
      <c r="A6" s="4"/>
      <c r="B6" s="5"/>
      <c r="C6" s="18"/>
      <c r="D6" s="5"/>
      <c r="E6" s="18"/>
      <c r="F6" s="5"/>
      <c r="G6" s="18"/>
      <c r="H6" s="5"/>
      <c r="I6" s="18"/>
      <c r="J6" s="5"/>
    </row>
    <row r="7" spans="1:11" s="8" customFormat="1" ht="11.25">
      <c r="A7" s="7" t="s">
        <v>33</v>
      </c>
      <c r="B7" s="7"/>
      <c r="C7" s="19"/>
      <c r="D7" s="7"/>
      <c r="E7" s="19"/>
      <c r="F7" s="7"/>
      <c r="G7" s="19"/>
      <c r="H7" s="7"/>
      <c r="I7" s="19"/>
      <c r="J7" s="7"/>
      <c r="K7" s="30"/>
    </row>
    <row r="8" spans="1:10" s="12" customFormat="1" ht="11.25">
      <c r="A8" s="9" t="s">
        <v>3</v>
      </c>
      <c r="B8" s="10">
        <v>4611601</v>
      </c>
      <c r="C8" s="20">
        <f aca="true" t="shared" si="0" ref="C8:C17">ROUND(B8/$J8,2)</f>
        <v>0.38</v>
      </c>
      <c r="D8" s="10">
        <v>2208896</v>
      </c>
      <c r="E8" s="20">
        <f aca="true" t="shared" si="1" ref="E8:E17">ROUND(D8/$J8,2)</f>
        <v>0.18</v>
      </c>
      <c r="F8" s="10">
        <v>4972340</v>
      </c>
      <c r="G8" s="20">
        <f aca="true" t="shared" si="2" ref="G8:G17">ROUND(F8/$J8,2)</f>
        <v>0.41</v>
      </c>
      <c r="H8" s="10">
        <v>433327</v>
      </c>
      <c r="I8" s="20">
        <f aca="true" t="shared" si="3" ref="I8:I17">ROUND(H8/$J8,2)</f>
        <v>0.04</v>
      </c>
      <c r="J8" s="11">
        <f aca="true" t="shared" si="4" ref="J8:J17">SUM(B8,D8,F8,H8)</f>
        <v>12226164</v>
      </c>
    </row>
    <row r="9" spans="1:10" s="12" customFormat="1" ht="11.25">
      <c r="A9" s="9" t="s">
        <v>4</v>
      </c>
      <c r="B9" s="10">
        <v>4607637</v>
      </c>
      <c r="C9" s="20">
        <f t="shared" si="0"/>
        <v>0.39</v>
      </c>
      <c r="D9" s="10">
        <v>1810096</v>
      </c>
      <c r="E9" s="20">
        <f t="shared" si="1"/>
        <v>0.15</v>
      </c>
      <c r="F9" s="10">
        <v>4681530</v>
      </c>
      <c r="G9" s="20">
        <f t="shared" si="2"/>
        <v>0.4</v>
      </c>
      <c r="H9" s="10">
        <v>609209</v>
      </c>
      <c r="I9" s="20">
        <f t="shared" si="3"/>
        <v>0.05</v>
      </c>
      <c r="J9" s="11">
        <f t="shared" si="4"/>
        <v>11708472</v>
      </c>
    </row>
    <row r="10" spans="1:10" s="12" customFormat="1" ht="11.25">
      <c r="A10" s="9" t="s">
        <v>5</v>
      </c>
      <c r="B10" s="10">
        <v>2370345</v>
      </c>
      <c r="C10" s="20">
        <f t="shared" si="0"/>
        <v>0.27</v>
      </c>
      <c r="D10" s="10">
        <v>3998308</v>
      </c>
      <c r="E10" s="20">
        <f t="shared" si="1"/>
        <v>0.45</v>
      </c>
      <c r="F10" s="10">
        <v>2381200</v>
      </c>
      <c r="G10" s="20">
        <f t="shared" si="2"/>
        <v>0.27</v>
      </c>
      <c r="H10" s="10">
        <v>87003</v>
      </c>
      <c r="I10" s="20">
        <f t="shared" si="3"/>
        <v>0.01</v>
      </c>
      <c r="J10" s="11">
        <f t="shared" si="4"/>
        <v>8836856</v>
      </c>
    </row>
    <row r="11" spans="1:10" s="12" customFormat="1" ht="11.25">
      <c r="A11" s="9" t="s">
        <v>6</v>
      </c>
      <c r="B11" s="10">
        <v>1909479</v>
      </c>
      <c r="C11" s="20">
        <f t="shared" si="0"/>
        <v>0.26</v>
      </c>
      <c r="D11" s="10">
        <v>1055695</v>
      </c>
      <c r="E11" s="20">
        <f t="shared" si="1"/>
        <v>0.14</v>
      </c>
      <c r="F11" s="10">
        <v>3990400</v>
      </c>
      <c r="G11" s="20">
        <f t="shared" si="2"/>
        <v>0.54</v>
      </c>
      <c r="H11" s="10">
        <v>485718</v>
      </c>
      <c r="I11" s="20">
        <f t="shared" si="3"/>
        <v>0.07</v>
      </c>
      <c r="J11" s="11">
        <f t="shared" si="4"/>
        <v>7441292</v>
      </c>
    </row>
    <row r="12" spans="1:10" s="12" customFormat="1" ht="11.25">
      <c r="A12" s="9" t="s">
        <v>7</v>
      </c>
      <c r="B12" s="10">
        <v>4322460</v>
      </c>
      <c r="C12" s="20">
        <f t="shared" si="0"/>
        <v>0.32</v>
      </c>
      <c r="D12" s="10">
        <v>5344818</v>
      </c>
      <c r="E12" s="20">
        <f t="shared" si="1"/>
        <v>0.4</v>
      </c>
      <c r="F12" s="10">
        <v>2775700</v>
      </c>
      <c r="G12" s="20">
        <f t="shared" si="2"/>
        <v>0.21</v>
      </c>
      <c r="H12" s="10">
        <v>1020853</v>
      </c>
      <c r="I12" s="20">
        <f t="shared" si="3"/>
        <v>0.08</v>
      </c>
      <c r="J12" s="11">
        <f t="shared" si="4"/>
        <v>13463831</v>
      </c>
    </row>
    <row r="13" spans="1:10" s="12" customFormat="1" ht="11.25">
      <c r="A13" s="9" t="s">
        <v>8</v>
      </c>
      <c r="B13" s="10">
        <v>7652024</v>
      </c>
      <c r="C13" s="20">
        <f t="shared" si="0"/>
        <v>0.55</v>
      </c>
      <c r="D13" s="10">
        <v>1885260</v>
      </c>
      <c r="E13" s="20">
        <f t="shared" si="1"/>
        <v>0.14</v>
      </c>
      <c r="F13" s="10">
        <v>4038472</v>
      </c>
      <c r="G13" s="20">
        <f t="shared" si="2"/>
        <v>0.29</v>
      </c>
      <c r="H13" s="10">
        <v>303755</v>
      </c>
      <c r="I13" s="20">
        <f t="shared" si="3"/>
        <v>0.02</v>
      </c>
      <c r="J13" s="11">
        <f t="shared" si="4"/>
        <v>13879511</v>
      </c>
    </row>
    <row r="14" spans="1:10" s="12" customFormat="1" ht="11.25">
      <c r="A14" s="9" t="s">
        <v>9</v>
      </c>
      <c r="B14" s="10">
        <v>3605339</v>
      </c>
      <c r="C14" s="20">
        <f t="shared" si="0"/>
        <v>0.31</v>
      </c>
      <c r="D14" s="10">
        <v>4612646</v>
      </c>
      <c r="E14" s="20">
        <f t="shared" si="1"/>
        <v>0.39</v>
      </c>
      <c r="F14" s="10">
        <v>2976950</v>
      </c>
      <c r="G14" s="20">
        <f t="shared" si="2"/>
        <v>0.25</v>
      </c>
      <c r="H14" s="10">
        <v>535825</v>
      </c>
      <c r="I14" s="20">
        <f t="shared" si="3"/>
        <v>0.05</v>
      </c>
      <c r="J14" s="11">
        <f t="shared" si="4"/>
        <v>11730760</v>
      </c>
    </row>
    <row r="15" spans="1:10" s="12" customFormat="1" ht="11.25">
      <c r="A15" s="9" t="s">
        <v>10</v>
      </c>
      <c r="B15" s="10">
        <v>3383880</v>
      </c>
      <c r="C15" s="20">
        <f t="shared" si="0"/>
        <v>0.3</v>
      </c>
      <c r="D15" s="10">
        <v>4587411</v>
      </c>
      <c r="E15" s="20">
        <f t="shared" si="1"/>
        <v>0.41</v>
      </c>
      <c r="F15" s="10">
        <v>2850004</v>
      </c>
      <c r="G15" s="20">
        <f t="shared" si="2"/>
        <v>0.25</v>
      </c>
      <c r="H15" s="10">
        <v>454901</v>
      </c>
      <c r="I15" s="20">
        <f t="shared" si="3"/>
        <v>0.04</v>
      </c>
      <c r="J15" s="11">
        <f t="shared" si="4"/>
        <v>11276196</v>
      </c>
    </row>
    <row r="16" spans="1:10" s="12" customFormat="1" ht="11.25">
      <c r="A16" s="9" t="s">
        <v>19</v>
      </c>
      <c r="B16" s="10">
        <v>4740594</v>
      </c>
      <c r="C16" s="20">
        <f>ROUND(B16/$J16,2)</f>
        <v>0.3</v>
      </c>
      <c r="D16" s="10">
        <v>3834808</v>
      </c>
      <c r="E16" s="20">
        <f>ROUND(D16/$J16,2)</f>
        <v>0.24</v>
      </c>
      <c r="F16" s="10">
        <v>6201200</v>
      </c>
      <c r="G16" s="20">
        <f>ROUND(F16/$J16,2)</f>
        <v>0.4</v>
      </c>
      <c r="H16" s="10">
        <v>897620</v>
      </c>
      <c r="I16" s="20">
        <f>ROUND(H16/$J16,2)</f>
        <v>0.06</v>
      </c>
      <c r="J16" s="11">
        <f>SUM(B16,D16,F16,H16)</f>
        <v>15674222</v>
      </c>
    </row>
    <row r="17" spans="1:10" s="12" customFormat="1" ht="11.25">
      <c r="A17" s="9" t="s">
        <v>11</v>
      </c>
      <c r="B17" s="10">
        <v>2210093</v>
      </c>
      <c r="C17" s="20">
        <f t="shared" si="0"/>
        <v>0.24</v>
      </c>
      <c r="D17" s="10">
        <v>4552593</v>
      </c>
      <c r="E17" s="20">
        <f t="shared" si="1"/>
        <v>0.49</v>
      </c>
      <c r="F17" s="10">
        <v>2162100</v>
      </c>
      <c r="G17" s="20">
        <f t="shared" si="2"/>
        <v>0.23</v>
      </c>
      <c r="H17" s="10">
        <v>302441</v>
      </c>
      <c r="I17" s="20">
        <f t="shared" si="3"/>
        <v>0.03</v>
      </c>
      <c r="J17" s="11">
        <f t="shared" si="4"/>
        <v>9227227</v>
      </c>
    </row>
    <row r="18" spans="1:10" s="12" customFormat="1" ht="11.25">
      <c r="A18" s="9"/>
      <c r="B18" s="10"/>
      <c r="C18" s="20"/>
      <c r="D18" s="10"/>
      <c r="E18" s="20"/>
      <c r="F18" s="10"/>
      <c r="G18" s="20"/>
      <c r="H18" s="10"/>
      <c r="I18" s="20"/>
      <c r="J18" s="11"/>
    </row>
    <row r="19" spans="1:10" s="12" customFormat="1" ht="11.25">
      <c r="A19" s="7" t="s">
        <v>34</v>
      </c>
      <c r="B19" s="7"/>
      <c r="C19" s="19"/>
      <c r="D19" s="7"/>
      <c r="E19" s="19"/>
      <c r="F19" s="7"/>
      <c r="G19" s="19"/>
      <c r="H19" s="7"/>
      <c r="I19" s="19"/>
      <c r="J19" s="7"/>
    </row>
    <row r="20" spans="1:10" s="12" customFormat="1" ht="11.25">
      <c r="A20" s="9" t="s">
        <v>12</v>
      </c>
      <c r="B20" s="10">
        <v>12945477</v>
      </c>
      <c r="C20" s="20">
        <f aca="true" t="shared" si="5" ref="C20:C26">ROUND(B20/$J20,2)</f>
        <v>0.42</v>
      </c>
      <c r="D20" s="10">
        <v>4428375</v>
      </c>
      <c r="E20" s="20">
        <f aca="true" t="shared" si="6" ref="E20:E26">ROUND(D20/$J20,2)</f>
        <v>0.14</v>
      </c>
      <c r="F20" s="10">
        <v>11068600</v>
      </c>
      <c r="G20" s="20">
        <f aca="true" t="shared" si="7" ref="G20:G26">ROUND(F20/$J20,2)</f>
        <v>0.36</v>
      </c>
      <c r="H20" s="10">
        <v>2329915</v>
      </c>
      <c r="I20" s="20">
        <f aca="true" t="shared" si="8" ref="I20:I26">ROUND(H20/$J20,2)</f>
        <v>0.08</v>
      </c>
      <c r="J20" s="11">
        <f aca="true" t="shared" si="9" ref="J20:J26">SUM(B20,D20,F20,H20)</f>
        <v>30772367</v>
      </c>
    </row>
    <row r="21" spans="1:11" s="28" customFormat="1" ht="11.25">
      <c r="A21" s="9" t="s">
        <v>13</v>
      </c>
      <c r="B21" s="10">
        <v>9953640</v>
      </c>
      <c r="C21" s="20">
        <f t="shared" si="5"/>
        <v>0.34</v>
      </c>
      <c r="D21" s="10">
        <v>9114148</v>
      </c>
      <c r="E21" s="20">
        <f t="shared" si="6"/>
        <v>0.31</v>
      </c>
      <c r="F21" s="10">
        <v>9145300</v>
      </c>
      <c r="G21" s="20">
        <f t="shared" si="7"/>
        <v>0.31</v>
      </c>
      <c r="H21" s="10">
        <v>1057197</v>
      </c>
      <c r="I21" s="20">
        <f t="shared" si="8"/>
        <v>0.04</v>
      </c>
      <c r="J21" s="11">
        <f t="shared" si="9"/>
        <v>29270285</v>
      </c>
      <c r="K21" s="12"/>
    </row>
    <row r="22" spans="1:10" s="12" customFormat="1" ht="11.25">
      <c r="A22" s="9" t="s">
        <v>14</v>
      </c>
      <c r="B22" s="10">
        <v>6630085</v>
      </c>
      <c r="C22" s="20">
        <f t="shared" si="5"/>
        <v>0.26</v>
      </c>
      <c r="D22" s="10">
        <v>10973049</v>
      </c>
      <c r="E22" s="20">
        <f t="shared" si="6"/>
        <v>0.43</v>
      </c>
      <c r="F22" s="10">
        <v>4875402</v>
      </c>
      <c r="G22" s="20">
        <f t="shared" si="7"/>
        <v>0.19</v>
      </c>
      <c r="H22" s="10">
        <v>2805352</v>
      </c>
      <c r="I22" s="20">
        <f t="shared" si="8"/>
        <v>0.11</v>
      </c>
      <c r="J22" s="11">
        <f t="shared" si="9"/>
        <v>25283888</v>
      </c>
    </row>
    <row r="23" spans="1:10" s="12" customFormat="1" ht="11.25">
      <c r="A23" s="9" t="s">
        <v>15</v>
      </c>
      <c r="B23" s="10">
        <v>5365456</v>
      </c>
      <c r="C23" s="20">
        <f t="shared" si="5"/>
        <v>0.25</v>
      </c>
      <c r="D23" s="10">
        <v>11684119</v>
      </c>
      <c r="E23" s="20">
        <f t="shared" si="6"/>
        <v>0.54</v>
      </c>
      <c r="F23" s="10">
        <v>4049700</v>
      </c>
      <c r="G23" s="20">
        <f t="shared" si="7"/>
        <v>0.19</v>
      </c>
      <c r="H23" s="10">
        <v>391267</v>
      </c>
      <c r="I23" s="20">
        <f t="shared" si="8"/>
        <v>0.02</v>
      </c>
      <c r="J23" s="11">
        <f t="shared" si="9"/>
        <v>21490542</v>
      </c>
    </row>
    <row r="24" spans="1:10" s="12" customFormat="1" ht="11.25">
      <c r="A24" s="9" t="s">
        <v>16</v>
      </c>
      <c r="B24" s="10">
        <v>8008637</v>
      </c>
      <c r="C24" s="20">
        <f t="shared" si="5"/>
        <v>0.32</v>
      </c>
      <c r="D24" s="10">
        <v>8373975</v>
      </c>
      <c r="E24" s="20">
        <f t="shared" si="6"/>
        <v>0.33</v>
      </c>
      <c r="F24" s="10">
        <v>8410350</v>
      </c>
      <c r="G24" s="20">
        <f t="shared" si="7"/>
        <v>0.33</v>
      </c>
      <c r="H24" s="10">
        <v>501433</v>
      </c>
      <c r="I24" s="20">
        <f t="shared" si="8"/>
        <v>0.02</v>
      </c>
      <c r="J24" s="11">
        <f t="shared" si="9"/>
        <v>25294395</v>
      </c>
    </row>
    <row r="25" spans="1:10" s="12" customFormat="1" ht="11.25">
      <c r="A25" s="9" t="s">
        <v>17</v>
      </c>
      <c r="B25" s="10">
        <v>13340839</v>
      </c>
      <c r="C25" s="20">
        <f t="shared" si="5"/>
        <v>0.43</v>
      </c>
      <c r="D25" s="10">
        <v>7335917</v>
      </c>
      <c r="E25" s="20">
        <f t="shared" si="6"/>
        <v>0.24</v>
      </c>
      <c r="F25" s="10">
        <v>8585504</v>
      </c>
      <c r="G25" s="20">
        <f t="shared" si="7"/>
        <v>0.28</v>
      </c>
      <c r="H25" s="10">
        <v>1637428</v>
      </c>
      <c r="I25" s="20">
        <f t="shared" si="8"/>
        <v>0.05</v>
      </c>
      <c r="J25" s="11">
        <f t="shared" si="9"/>
        <v>30899688</v>
      </c>
    </row>
    <row r="26" spans="1:10" s="12" customFormat="1" ht="11.25">
      <c r="A26" s="9" t="s">
        <v>18</v>
      </c>
      <c r="B26" s="10">
        <v>8041119</v>
      </c>
      <c r="C26" s="20">
        <f t="shared" si="5"/>
        <v>0.33</v>
      </c>
      <c r="D26" s="10">
        <v>8945783</v>
      </c>
      <c r="E26" s="20">
        <f t="shared" si="6"/>
        <v>0.37</v>
      </c>
      <c r="F26" s="10">
        <v>6617600</v>
      </c>
      <c r="G26" s="20">
        <f t="shared" si="7"/>
        <v>0.27</v>
      </c>
      <c r="H26" s="10">
        <v>838295</v>
      </c>
      <c r="I26" s="20">
        <f t="shared" si="8"/>
        <v>0.03</v>
      </c>
      <c r="J26" s="11">
        <f t="shared" si="9"/>
        <v>24442797</v>
      </c>
    </row>
    <row r="27" spans="1:10" s="12" customFormat="1" ht="11.25">
      <c r="A27" s="9"/>
      <c r="B27" s="10"/>
      <c r="C27" s="20"/>
      <c r="D27" s="10"/>
      <c r="E27" s="20"/>
      <c r="F27" s="10"/>
      <c r="G27" s="20"/>
      <c r="H27" s="10"/>
      <c r="I27" s="20"/>
      <c r="J27" s="11"/>
    </row>
    <row r="28" spans="1:10" s="12" customFormat="1" ht="11.25">
      <c r="A28" s="7" t="s">
        <v>35</v>
      </c>
      <c r="B28" s="7"/>
      <c r="C28" s="19"/>
      <c r="D28" s="7"/>
      <c r="E28" s="19"/>
      <c r="F28" s="7"/>
      <c r="G28" s="19"/>
      <c r="H28" s="7"/>
      <c r="I28" s="19"/>
      <c r="J28" s="7"/>
    </row>
    <row r="29" spans="1:10" s="12" customFormat="1" ht="11.25">
      <c r="A29" s="9" t="s">
        <v>20</v>
      </c>
      <c r="B29" s="10">
        <v>23522396</v>
      </c>
      <c r="C29" s="20">
        <f aca="true" t="shared" si="10" ref="C29:C36">ROUND(B29/$J29,2)</f>
        <v>0.38</v>
      </c>
      <c r="D29" s="10">
        <v>21777189</v>
      </c>
      <c r="E29" s="20">
        <f aca="true" t="shared" si="11" ref="E29:E36">ROUND(D29/$J29,2)</f>
        <v>0.35</v>
      </c>
      <c r="F29" s="10">
        <v>13044200</v>
      </c>
      <c r="G29" s="20">
        <f aca="true" t="shared" si="12" ref="G29:G36">ROUND(F29/$J29,2)</f>
        <v>0.21</v>
      </c>
      <c r="H29" s="10">
        <v>3328117</v>
      </c>
      <c r="I29" s="20">
        <f aca="true" t="shared" si="13" ref="I29:I36">ROUND(H29/$J29,2)</f>
        <v>0.05</v>
      </c>
      <c r="J29" s="11">
        <f aca="true" t="shared" si="14" ref="J29:J36">SUM(B29,D29,F29,H29)</f>
        <v>61671902</v>
      </c>
    </row>
    <row r="30" spans="1:10" s="12" customFormat="1" ht="11.25">
      <c r="A30" s="9" t="s">
        <v>21</v>
      </c>
      <c r="B30" s="10">
        <v>29751698</v>
      </c>
      <c r="C30" s="20">
        <f t="shared" si="10"/>
        <v>0.39</v>
      </c>
      <c r="D30" s="10">
        <v>25867759</v>
      </c>
      <c r="E30" s="20">
        <f t="shared" si="11"/>
        <v>0.34</v>
      </c>
      <c r="F30" s="10">
        <v>17159475</v>
      </c>
      <c r="G30" s="20">
        <f t="shared" si="12"/>
        <v>0.22</v>
      </c>
      <c r="H30" s="10">
        <v>4290264</v>
      </c>
      <c r="I30" s="20">
        <f t="shared" si="13"/>
        <v>0.06</v>
      </c>
      <c r="J30" s="11">
        <f t="shared" si="14"/>
        <v>77069196</v>
      </c>
    </row>
    <row r="31" spans="1:10" s="12" customFormat="1" ht="11.25">
      <c r="A31" s="9" t="s">
        <v>22</v>
      </c>
      <c r="B31" s="10">
        <v>32019783</v>
      </c>
      <c r="C31" s="20">
        <f t="shared" si="10"/>
        <v>0.48</v>
      </c>
      <c r="D31" s="10">
        <v>11619289</v>
      </c>
      <c r="E31" s="20">
        <f t="shared" si="11"/>
        <v>0.18</v>
      </c>
      <c r="F31" s="10">
        <v>20608700</v>
      </c>
      <c r="G31" s="20">
        <f t="shared" si="12"/>
        <v>0.31</v>
      </c>
      <c r="H31" s="10">
        <v>1824755</v>
      </c>
      <c r="I31" s="20">
        <f t="shared" si="13"/>
        <v>0.03</v>
      </c>
      <c r="J31" s="11">
        <f t="shared" si="14"/>
        <v>66072527</v>
      </c>
    </row>
    <row r="32" spans="1:11" s="28" customFormat="1" ht="11.25">
      <c r="A32" s="9" t="s">
        <v>23</v>
      </c>
      <c r="B32" s="10">
        <v>12454809</v>
      </c>
      <c r="C32" s="20">
        <f t="shared" si="10"/>
        <v>0.3</v>
      </c>
      <c r="D32" s="10">
        <v>16174396</v>
      </c>
      <c r="E32" s="20">
        <f t="shared" si="11"/>
        <v>0.39</v>
      </c>
      <c r="F32" s="10">
        <v>11640000</v>
      </c>
      <c r="G32" s="20">
        <f t="shared" si="12"/>
        <v>0.28</v>
      </c>
      <c r="H32" s="10">
        <v>1119460</v>
      </c>
      <c r="I32" s="20">
        <f t="shared" si="13"/>
        <v>0.03</v>
      </c>
      <c r="J32" s="11">
        <f t="shared" si="14"/>
        <v>41388665</v>
      </c>
      <c r="K32" s="12"/>
    </row>
    <row r="33" spans="1:10" s="12" customFormat="1" ht="11.25">
      <c r="A33" s="9" t="s">
        <v>24</v>
      </c>
      <c r="B33" s="10">
        <v>22809215</v>
      </c>
      <c r="C33" s="20">
        <f t="shared" si="10"/>
        <v>0.37</v>
      </c>
      <c r="D33" s="10">
        <v>20989013</v>
      </c>
      <c r="E33" s="20">
        <f t="shared" si="11"/>
        <v>0.34</v>
      </c>
      <c r="F33" s="10">
        <v>14894743</v>
      </c>
      <c r="G33" s="20">
        <f t="shared" si="12"/>
        <v>0.24</v>
      </c>
      <c r="H33" s="10">
        <v>2486089</v>
      </c>
      <c r="I33" s="20">
        <f t="shared" si="13"/>
        <v>0.04</v>
      </c>
      <c r="J33" s="11">
        <f t="shared" si="14"/>
        <v>61179060</v>
      </c>
    </row>
    <row r="34" spans="1:10" s="12" customFormat="1" ht="11.25">
      <c r="A34" s="9" t="s">
        <v>25</v>
      </c>
      <c r="B34" s="10">
        <v>20923643</v>
      </c>
      <c r="C34" s="20">
        <f t="shared" si="10"/>
        <v>0.35</v>
      </c>
      <c r="D34" s="10">
        <v>24022492</v>
      </c>
      <c r="E34" s="20">
        <f t="shared" si="11"/>
        <v>0.4</v>
      </c>
      <c r="F34" s="10">
        <v>11551905</v>
      </c>
      <c r="G34" s="20">
        <f t="shared" si="12"/>
        <v>0.19</v>
      </c>
      <c r="H34" s="10">
        <v>3174716</v>
      </c>
      <c r="I34" s="20">
        <f t="shared" si="13"/>
        <v>0.05</v>
      </c>
      <c r="J34" s="11">
        <f t="shared" si="14"/>
        <v>59672756</v>
      </c>
    </row>
    <row r="35" spans="1:10" s="12" customFormat="1" ht="11.25">
      <c r="A35" s="9" t="s">
        <v>26</v>
      </c>
      <c r="B35" s="10">
        <v>20000125</v>
      </c>
      <c r="C35" s="20">
        <f t="shared" si="10"/>
        <v>0.25</v>
      </c>
      <c r="D35" s="10">
        <v>42335874</v>
      </c>
      <c r="E35" s="20">
        <f t="shared" si="11"/>
        <v>0.54</v>
      </c>
      <c r="F35" s="10">
        <v>11730848</v>
      </c>
      <c r="G35" s="20">
        <f t="shared" si="12"/>
        <v>0.15</v>
      </c>
      <c r="H35" s="10">
        <v>4415206</v>
      </c>
      <c r="I35" s="20">
        <f t="shared" si="13"/>
        <v>0.06</v>
      </c>
      <c r="J35" s="11">
        <f t="shared" si="14"/>
        <v>78482053</v>
      </c>
    </row>
    <row r="36" spans="1:10" s="12" customFormat="1" ht="11.25">
      <c r="A36" s="9" t="s">
        <v>27</v>
      </c>
      <c r="B36" s="10">
        <v>17053830</v>
      </c>
      <c r="C36" s="20">
        <f t="shared" si="10"/>
        <v>0.17</v>
      </c>
      <c r="D36" s="10">
        <v>65617962</v>
      </c>
      <c r="E36" s="20">
        <f t="shared" si="11"/>
        <v>0.66</v>
      </c>
      <c r="F36" s="10">
        <v>15695620</v>
      </c>
      <c r="G36" s="20">
        <f t="shared" si="12"/>
        <v>0.16</v>
      </c>
      <c r="H36" s="10">
        <v>1398426</v>
      </c>
      <c r="I36" s="20">
        <f t="shared" si="13"/>
        <v>0.01</v>
      </c>
      <c r="J36" s="11">
        <f t="shared" si="14"/>
        <v>99765838</v>
      </c>
    </row>
    <row r="37" spans="1:10" s="12" customFormat="1" ht="11.25">
      <c r="A37" s="9"/>
      <c r="B37" s="10"/>
      <c r="C37" s="20"/>
      <c r="D37" s="10"/>
      <c r="E37" s="20"/>
      <c r="F37" s="10"/>
      <c r="G37" s="20"/>
      <c r="H37" s="10"/>
      <c r="I37" s="20"/>
      <c r="J37" s="11"/>
    </row>
    <row r="38" spans="1:11" s="8" customFormat="1" ht="11.25">
      <c r="A38" s="7" t="s">
        <v>36</v>
      </c>
      <c r="B38" s="7"/>
      <c r="C38" s="19"/>
      <c r="D38" s="7"/>
      <c r="E38" s="19"/>
      <c r="F38" s="7"/>
      <c r="G38" s="19"/>
      <c r="H38" s="7"/>
      <c r="I38" s="19"/>
      <c r="J38" s="7"/>
      <c r="K38" s="30"/>
    </row>
    <row r="39" spans="1:10" s="12" customFormat="1" ht="11.25">
      <c r="A39" s="9" t="s">
        <v>28</v>
      </c>
      <c r="B39" s="10">
        <v>31134402</v>
      </c>
      <c r="C39" s="20">
        <f>ROUND(B39/$J39,2)</f>
        <v>0.31</v>
      </c>
      <c r="D39" s="10">
        <v>36106835</v>
      </c>
      <c r="E39" s="20">
        <f>ROUND(D39/$J39,2)</f>
        <v>0.36</v>
      </c>
      <c r="F39" s="10">
        <v>29243500</v>
      </c>
      <c r="G39" s="20">
        <f>ROUND(F39/$J39,2)</f>
        <v>0.29</v>
      </c>
      <c r="H39" s="10">
        <v>4140677</v>
      </c>
      <c r="I39" s="20">
        <f>ROUND(H39/$J39,2)</f>
        <v>0.04</v>
      </c>
      <c r="J39" s="11">
        <f>SUM(B39,D39,F39,H39)</f>
        <v>100625414</v>
      </c>
    </row>
    <row r="40" spans="1:10" s="12" customFormat="1" ht="11.25">
      <c r="A40" s="9" t="s">
        <v>29</v>
      </c>
      <c r="B40" s="10">
        <v>31400661</v>
      </c>
      <c r="C40" s="20">
        <f>ROUND(B40/$J40,2)</f>
        <v>0.3</v>
      </c>
      <c r="D40" s="10">
        <v>39033176</v>
      </c>
      <c r="E40" s="20">
        <f>ROUND(D40/$J40,2)</f>
        <v>0.37</v>
      </c>
      <c r="F40" s="10">
        <v>31201800</v>
      </c>
      <c r="G40" s="20">
        <f>ROUND(F40/$J40,2)</f>
        <v>0.3</v>
      </c>
      <c r="H40" s="10">
        <v>3394613</v>
      </c>
      <c r="I40" s="20">
        <f>ROUND(H40/$J40,2)</f>
        <v>0.03</v>
      </c>
      <c r="J40" s="11">
        <f>SUM(B40,D40,F40,H40)</f>
        <v>105030250</v>
      </c>
    </row>
    <row r="41" spans="1:10" s="12" customFormat="1" ht="11.25">
      <c r="A41" s="9" t="s">
        <v>30</v>
      </c>
      <c r="B41" s="16">
        <v>35656095</v>
      </c>
      <c r="C41" s="20">
        <f>ROUND(B41/$J41,2)</f>
        <v>0.25</v>
      </c>
      <c r="D41" s="16">
        <v>85557465</v>
      </c>
      <c r="E41" s="20">
        <f>ROUND(D41/$J41,2)</f>
        <v>0.59</v>
      </c>
      <c r="F41" s="16">
        <v>19682602</v>
      </c>
      <c r="G41" s="20">
        <f>ROUND(F41/$J41,2)</f>
        <v>0.14</v>
      </c>
      <c r="H41" s="16">
        <v>3424949</v>
      </c>
      <c r="I41" s="20">
        <f>ROUND(H41/$J41,2)</f>
        <v>0.02</v>
      </c>
      <c r="J41" s="11">
        <f>SUM(B41,D41,F41,H41)</f>
        <v>144321111</v>
      </c>
    </row>
    <row r="42" spans="1:10" s="12" customFormat="1" ht="11.25">
      <c r="A42" s="9"/>
      <c r="B42" s="10"/>
      <c r="C42" s="20"/>
      <c r="D42" s="10"/>
      <c r="E42" s="20"/>
      <c r="F42" s="10"/>
      <c r="G42" s="20"/>
      <c r="H42" s="10"/>
      <c r="I42" s="20"/>
      <c r="J42" s="11"/>
    </row>
    <row r="43" spans="1:11" s="13" customFormat="1" ht="15" customHeight="1">
      <c r="A43" s="23" t="s">
        <v>31</v>
      </c>
      <c r="B43" s="24">
        <f>SUM(B8:B41)</f>
        <v>380425362</v>
      </c>
      <c r="C43" s="29">
        <f>ROUND(B43/$J$43,3)</f>
        <v>0.317</v>
      </c>
      <c r="D43" s="24">
        <f>SUM(D8:D41)</f>
        <v>483847347</v>
      </c>
      <c r="E43" s="29">
        <f>ROUND(D43/$J$43,3)</f>
        <v>0.404</v>
      </c>
      <c r="F43" s="24">
        <f>SUM(F8:F41)</f>
        <v>286235745</v>
      </c>
      <c r="G43" s="29">
        <f>ROUND(F43/$J$43,3)</f>
        <v>0.239</v>
      </c>
      <c r="H43" s="24">
        <f>SUM(H8:H41)</f>
        <v>47688811</v>
      </c>
      <c r="I43" s="29">
        <f>ROUND(H43/$J$43,3)</f>
        <v>0.04</v>
      </c>
      <c r="J43" s="24">
        <f>SUM(J8:J41)</f>
        <v>1198197265</v>
      </c>
      <c r="K43" s="31"/>
    </row>
    <row r="44" spans="1:10" ht="11.25">
      <c r="A44" s="32" t="s">
        <v>41</v>
      </c>
      <c r="B44" s="15"/>
      <c r="C44" s="21"/>
      <c r="D44" s="15"/>
      <c r="E44" s="21"/>
      <c r="F44" s="15"/>
      <c r="G44" s="21"/>
      <c r="H44" s="15"/>
      <c r="I44" s="21"/>
      <c r="J44" s="15"/>
    </row>
    <row r="45" spans="2:10" ht="11.25">
      <c r="B45" s="16"/>
      <c r="C45" s="21"/>
      <c r="D45" s="16"/>
      <c r="E45" s="21"/>
      <c r="F45" s="16"/>
      <c r="G45" s="21"/>
      <c r="H45" s="16"/>
      <c r="I45" s="21"/>
      <c r="J45" s="16"/>
    </row>
    <row r="46" spans="2:10" ht="11.25">
      <c r="B46" s="16"/>
      <c r="C46" s="21"/>
      <c r="D46" s="16"/>
      <c r="E46" s="21"/>
      <c r="F46" s="16"/>
      <c r="G46" s="21"/>
      <c r="H46" s="16"/>
      <c r="I46" s="21"/>
      <c r="J46" s="11"/>
    </row>
    <row r="47" spans="2:10" ht="11.25">
      <c r="B47" s="16"/>
      <c r="C47" s="21"/>
      <c r="D47" s="16"/>
      <c r="E47" s="21"/>
      <c r="F47" s="16"/>
      <c r="G47" s="21"/>
      <c r="H47" s="16"/>
      <c r="I47" s="21"/>
      <c r="J47" s="16"/>
    </row>
    <row r="48" spans="2:10" ht="11.25">
      <c r="B48" s="16"/>
      <c r="C48" s="21"/>
      <c r="D48" s="16"/>
      <c r="E48" s="21"/>
      <c r="F48" s="16"/>
      <c r="G48" s="21"/>
      <c r="H48" s="16"/>
      <c r="I48" s="21"/>
      <c r="J48" s="16"/>
    </row>
    <row r="49" spans="2:10" ht="11.25">
      <c r="B49" s="16"/>
      <c r="C49" s="21"/>
      <c r="D49" s="16"/>
      <c r="E49" s="21"/>
      <c r="F49" s="16"/>
      <c r="G49" s="21"/>
      <c r="H49" s="16"/>
      <c r="I49" s="21"/>
      <c r="J49" s="16"/>
    </row>
    <row r="50" spans="2:10" ht="11.25">
      <c r="B50" s="16"/>
      <c r="C50" s="21"/>
      <c r="D50" s="16"/>
      <c r="E50" s="21"/>
      <c r="F50" s="16"/>
      <c r="G50" s="21"/>
      <c r="H50" s="16"/>
      <c r="I50" s="21"/>
      <c r="J50" s="16"/>
    </row>
  </sheetData>
  <mergeCells count="4">
    <mergeCell ref="H5:I5"/>
    <mergeCell ref="B5:C5"/>
    <mergeCell ref="D5:E5"/>
    <mergeCell ref="F5:G5"/>
  </mergeCells>
  <printOptions horizontalCentered="1" verticalCentered="1"/>
  <pageMargins left="0.5" right="0.5" top="0.75" bottom="0.75" header="0.5" footer="0.5"/>
  <pageSetup fitToHeight="1" fitToWidth="1" horizontalDpi="1200" verticalDpi="1200" orientation="landscape" scale="98" r:id="rId1"/>
  <headerFooter alignWithMargins="0">
    <oddFooter>&amp;R&amp;"Arial,Regular"&amp;8 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Lonik</cp:lastModifiedBy>
  <cp:lastPrinted>2006-01-12T12:13:10Z</cp:lastPrinted>
  <dcterms:created xsi:type="dcterms:W3CDTF">1998-02-06T18:34:16Z</dcterms:created>
  <dcterms:modified xsi:type="dcterms:W3CDTF">2006-02-27T13:32:17Z</dcterms:modified>
  <cp:category/>
  <cp:version/>
  <cp:contentType/>
  <cp:contentStatus/>
</cp:coreProperties>
</file>