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definedNames>
    <definedName name="_xlnm.Print_Area" localSheetId="0">'A'!$A$1:$I$44</definedName>
  </definedNames>
  <calcPr fullCalcOnLoad="1"/>
</workbook>
</file>

<file path=xl/sharedStrings.xml><?xml version="1.0" encoding="utf-8"?>
<sst xmlns="http://schemas.openxmlformats.org/spreadsheetml/2006/main" count="55" uniqueCount="43">
  <si>
    <t>IN</t>
  </si>
  <si>
    <t>AVERAGE</t>
  </si>
  <si>
    <t>IMPUTED</t>
  </si>
  <si>
    <t>TUITION</t>
  </si>
  <si>
    <t>DEDUCT</t>
  </si>
  <si>
    <t>DISTRICT</t>
  </si>
  <si>
    <t>CREDITS</t>
  </si>
  <si>
    <t>REVENUE</t>
  </si>
  <si>
    <t>(SMALLER)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</si>
  <si>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</si>
  <si>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</si>
  <si>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</si>
  <si>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</si>
  <si>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</si>
  <si>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</si>
  <si>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</si>
  <si>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</si>
  <si>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</si>
  <si>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</si>
  <si>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</si>
  <si>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</si>
  <si>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</si>
  <si>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</si>
  <si>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</si>
  <si>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</si>
  <si>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</si>
  <si>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</si>
  <si>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</si>
  <si>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</si>
  <si>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</si>
  <si>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</si>
  <si>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</si>
  <si>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</si>
  <si>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</si>
  <si>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</si>
  <si>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</si>
  <si>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</si>
  <si>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</si>
  <si>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OUT-OF-</t>
  </si>
  <si>
    <t>DEDUCTIONS</t>
  </si>
  <si>
    <t>ONE MILL</t>
  </si>
  <si>
    <t>Fiscal Year 2005-06</t>
  </si>
  <si>
    <t>TABLE 42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</si>
</sst>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0"/>
    <numFmt numFmtId="168" formatCode="&quot;$&quot;#,##0"/>
  </numFmts>
  <fonts count="5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5" fontId="0" fillId="2" borderId="0" xfId="0" applyNumberFormat="1" applyFont="1" applyFill="1" applyAlignment="1">
      <alignment horizontal="right" vertical="top"/>
    </xf>
    <xf numFmtId="3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horizontal="right" vertical="top"/>
    </xf>
    <xf numFmtId="167" fontId="0" fillId="2" borderId="0" xfId="0" applyNumberFormat="1" applyFont="1" applyFill="1" applyAlignment="1">
      <alignment vertical="top"/>
    </xf>
    <xf numFmtId="168" fontId="0" fillId="2" borderId="0" xfId="0" applyNumberFormat="1" applyFont="1" applyFill="1" applyAlignment="1">
      <alignment vertical="top"/>
    </xf>
    <xf numFmtId="5" fontId="3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vertical="top"/>
    </xf>
    <xf numFmtId="5" fontId="0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167" fontId="0" fillId="2" borderId="0" xfId="0" applyNumberFormat="1" applyFont="1" applyFill="1" applyBorder="1" applyAlignment="1">
      <alignment horizontal="right" vertical="center"/>
    </xf>
    <xf numFmtId="168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0" fontId="4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167" fontId="0" fillId="2" borderId="2" xfId="0" applyNumberFormat="1" applyFont="1" applyFill="1" applyBorder="1" applyAlignment="1">
      <alignment horizontal="right" vertical="center"/>
    </xf>
    <xf numFmtId="168" fontId="0" fillId="2" borderId="2" xfId="0" applyNumberFormat="1" applyFont="1" applyFill="1" applyBorder="1" applyAlignment="1">
      <alignment horizontal="right" vertical="center"/>
    </xf>
    <xf numFmtId="168" fontId="0" fillId="2" borderId="0" xfId="0" applyNumberFormat="1" applyFont="1" applyFill="1" applyAlignment="1">
      <alignment horizontal="right" vertical="center"/>
    </xf>
    <xf numFmtId="5" fontId="0" fillId="2" borderId="0" xfId="0" applyNumberFormat="1" applyFont="1" applyFill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5" fontId="0" fillId="2" borderId="3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167" fontId="0" fillId="2" borderId="3" xfId="0" applyNumberFormat="1" applyFont="1" applyFill="1" applyBorder="1" applyAlignment="1">
      <alignment horizontal="right" vertical="center"/>
    </xf>
    <xf numFmtId="168" fontId="0" fillId="2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0" style="31" customWidth="1"/>
    <col min="2" max="2" width="18.83203125" style="18" customWidth="1"/>
    <col min="3" max="3" width="12.83203125" style="32" customWidth="1"/>
    <col min="4" max="4" width="12.83203125" style="20" customWidth="1"/>
    <col min="5" max="6" width="12.83203125" style="33" customWidth="1"/>
    <col min="7" max="8" width="18.83203125" style="34" customWidth="1"/>
    <col min="9" max="9" width="18.83203125" style="35" customWidth="1"/>
    <col min="10" max="10" width="13.5" style="31" customWidth="1"/>
    <col min="11" max="16384" width="9.33203125" style="31" customWidth="1"/>
  </cols>
  <sheetData>
    <row r="1" spans="1:9" s="8" customFormat="1" ht="11.25">
      <c r="A1" s="1" t="s">
        <v>42</v>
      </c>
      <c r="B1" s="2"/>
      <c r="C1" s="3"/>
      <c r="D1" s="4"/>
      <c r="E1" s="5"/>
      <c r="F1" s="5"/>
      <c r="G1" s="6"/>
      <c r="H1" s="6"/>
      <c r="I1" s="7"/>
    </row>
    <row r="2" spans="1:9" s="8" customFormat="1" ht="11.25">
      <c r="A2" s="1" t="s">
        <v>39</v>
      </c>
      <c r="B2" s="2"/>
      <c r="C2" s="3"/>
      <c r="D2" s="4"/>
      <c r="E2" s="5"/>
      <c r="F2" s="5"/>
      <c r="G2" s="6"/>
      <c r="H2" s="6"/>
      <c r="I2" s="9"/>
    </row>
    <row r="3" spans="1:9" s="8" customFormat="1" ht="11.25">
      <c r="A3" s="1" t="s">
        <v>41</v>
      </c>
      <c r="B3" s="2"/>
      <c r="C3" s="3"/>
      <c r="D3" s="4"/>
      <c r="E3" s="5"/>
      <c r="F3" s="5"/>
      <c r="G3" s="6"/>
      <c r="H3" s="6"/>
      <c r="I3" s="9"/>
    </row>
    <row r="4" spans="1:9" s="8" customFormat="1" ht="11.25">
      <c r="A4" s="10"/>
      <c r="B4" s="2"/>
      <c r="C4" s="3"/>
      <c r="D4" s="4"/>
      <c r="E4" s="5"/>
      <c r="F4" s="5"/>
      <c r="G4" s="6"/>
      <c r="H4" s="6"/>
      <c r="I4" s="9"/>
    </row>
    <row r="5" spans="1:9" s="36" customFormat="1" ht="11.25">
      <c r="A5" s="37"/>
      <c r="B5" s="38"/>
      <c r="C5" s="39" t="s">
        <v>0</v>
      </c>
      <c r="D5" s="39" t="s">
        <v>38</v>
      </c>
      <c r="E5" s="40" t="s">
        <v>0</v>
      </c>
      <c r="F5" s="40" t="s">
        <v>38</v>
      </c>
      <c r="G5" s="41" t="s">
        <v>1</v>
      </c>
      <c r="H5" s="41" t="s">
        <v>2</v>
      </c>
      <c r="I5" s="38" t="s">
        <v>3</v>
      </c>
    </row>
    <row r="6" spans="1:9" s="36" customFormat="1" ht="11.25">
      <c r="A6" s="12"/>
      <c r="B6" s="13" t="s">
        <v>40</v>
      </c>
      <c r="C6" s="14" t="s">
        <v>5</v>
      </c>
      <c r="D6" s="14" t="s">
        <v>5</v>
      </c>
      <c r="E6" s="15" t="s">
        <v>5</v>
      </c>
      <c r="F6" s="15" t="s">
        <v>5</v>
      </c>
      <c r="G6" s="16" t="s">
        <v>3</v>
      </c>
      <c r="H6" s="42" t="s">
        <v>3</v>
      </c>
      <c r="I6" s="43" t="s">
        <v>4</v>
      </c>
    </row>
    <row r="7" spans="1:9" s="36" customFormat="1" ht="11.25">
      <c r="A7" s="44"/>
      <c r="B7" s="45" t="s">
        <v>4</v>
      </c>
      <c r="C7" s="46" t="s">
        <v>6</v>
      </c>
      <c r="D7" s="46" t="s">
        <v>6</v>
      </c>
      <c r="E7" s="47" t="s">
        <v>3</v>
      </c>
      <c r="F7" s="47" t="s">
        <v>3</v>
      </c>
      <c r="G7" s="48" t="s">
        <v>7</v>
      </c>
      <c r="H7" s="48" t="s">
        <v>7</v>
      </c>
      <c r="I7" s="45" t="s">
        <v>8</v>
      </c>
    </row>
    <row r="8" spans="1:9" s="11" customFormat="1" ht="11.25">
      <c r="A8" s="12"/>
      <c r="B8" s="13"/>
      <c r="C8" s="14"/>
      <c r="D8" s="14"/>
      <c r="E8" s="15"/>
      <c r="F8" s="15"/>
      <c r="G8" s="16"/>
      <c r="H8" s="16"/>
      <c r="I8" s="13"/>
    </row>
    <row r="9" spans="1:9" s="17" customFormat="1" ht="11.25">
      <c r="A9" s="17" t="s">
        <v>9</v>
      </c>
      <c r="B9" s="18">
        <v>-853226</v>
      </c>
      <c r="C9" s="19">
        <v>22958</v>
      </c>
      <c r="D9" s="20">
        <v>16455</v>
      </c>
      <c r="E9" s="21">
        <v>66</v>
      </c>
      <c r="F9" s="21">
        <v>99</v>
      </c>
      <c r="G9" s="22">
        <f>ROUND((C9*$E$44)+(D9*$F$44),0)</f>
        <v>2874238</v>
      </c>
      <c r="H9" s="22">
        <f>ROUND((E9*C9)+(F9*D9),0)</f>
        <v>3144273</v>
      </c>
      <c r="I9" s="23">
        <f aca="true" t="shared" si="0" ref="I9:I42">IF((G9&lt;H9),(-G9),(-H9))</f>
        <v>-2874238</v>
      </c>
    </row>
    <row r="10" spans="1:9" s="17" customFormat="1" ht="11.25">
      <c r="A10" s="17" t="s">
        <v>10</v>
      </c>
      <c r="B10" s="18">
        <v>-883567</v>
      </c>
      <c r="C10" s="19">
        <v>30650</v>
      </c>
      <c r="D10" s="20">
        <v>26899</v>
      </c>
      <c r="E10" s="21">
        <v>59.75</v>
      </c>
      <c r="F10" s="21">
        <v>83.5</v>
      </c>
      <c r="G10" s="22">
        <f>ROUND((C10*$E$44)+(D10*$F$44),0)</f>
        <v>4283824</v>
      </c>
      <c r="H10" s="22">
        <f>ROUND((E10*C10)+(F10*D10),0)</f>
        <v>4077404</v>
      </c>
      <c r="I10" s="23">
        <f t="shared" si="0"/>
        <v>-4077404</v>
      </c>
    </row>
    <row r="11" spans="1:9" s="17" customFormat="1" ht="11.25">
      <c r="A11" s="17" t="s">
        <v>11</v>
      </c>
      <c r="B11" s="18">
        <v>-10329266</v>
      </c>
      <c r="C11" s="19">
        <v>166951.8</v>
      </c>
      <c r="D11" s="20">
        <v>30085.5</v>
      </c>
      <c r="E11" s="21">
        <v>67.5</v>
      </c>
      <c r="F11" s="21">
        <v>93.5</v>
      </c>
      <c r="G11" s="22">
        <f>ROUND((C11*$E$44)+(D11*$F$44),0)</f>
        <v>12788698</v>
      </c>
      <c r="H11" s="22">
        <f>ROUND((E11*C11)+(F11*D11),0)</f>
        <v>14082241</v>
      </c>
      <c r="I11" s="23">
        <f t="shared" si="0"/>
        <v>-12788698</v>
      </c>
    </row>
    <row r="12" spans="1:9" s="17" customFormat="1" ht="11.25">
      <c r="A12" s="17" t="s">
        <v>12</v>
      </c>
      <c r="B12" s="18">
        <v>-1430005</v>
      </c>
      <c r="C12" s="19">
        <v>27003.5</v>
      </c>
      <c r="D12" s="20">
        <v>4661.6</v>
      </c>
      <c r="E12" s="21">
        <v>59</v>
      </c>
      <c r="F12" s="21">
        <v>75</v>
      </c>
      <c r="G12" s="22">
        <f>ROUND((C12*$E$44)+(D12*$F$44),0)</f>
        <v>2049972</v>
      </c>
      <c r="H12" s="22">
        <f>ROUND((E12*C12)+(F12*D12),0)</f>
        <v>1942827</v>
      </c>
      <c r="I12" s="23">
        <f t="shared" si="0"/>
        <v>-1942827</v>
      </c>
    </row>
    <row r="13" spans="2:9" s="17" customFormat="1" ht="11.25">
      <c r="B13" s="18"/>
      <c r="C13" s="19"/>
      <c r="D13" s="20"/>
      <c r="E13" s="21"/>
      <c r="F13" s="21"/>
      <c r="G13" s="22"/>
      <c r="H13" s="22"/>
      <c r="I13" s="23"/>
    </row>
    <row r="14" spans="1:9" s="17" customFormat="1" ht="11.25">
      <c r="A14" s="17" t="s">
        <v>13</v>
      </c>
      <c r="B14" s="18">
        <v>-347477</v>
      </c>
      <c r="C14" s="19">
        <v>9654</v>
      </c>
      <c r="D14" s="20">
        <v>11349</v>
      </c>
      <c r="E14" s="21">
        <v>64</v>
      </c>
      <c r="F14" s="21">
        <v>82</v>
      </c>
      <c r="G14" s="22">
        <f>ROUND((C14*$E$44)+(D14*$F$44),0)</f>
        <v>1609822</v>
      </c>
      <c r="H14" s="22">
        <f>ROUND((E14*C14)+(F14*D14),0)</f>
        <v>1548474</v>
      </c>
      <c r="I14" s="23">
        <f t="shared" si="0"/>
        <v>-1548474</v>
      </c>
    </row>
    <row r="15" spans="1:9" s="17" customFormat="1" ht="11.25">
      <c r="A15" s="17" t="s">
        <v>14</v>
      </c>
      <c r="B15" s="18">
        <v>-17648394</v>
      </c>
      <c r="C15" s="19">
        <v>202397</v>
      </c>
      <c r="D15" s="20">
        <v>72818</v>
      </c>
      <c r="E15" s="21">
        <v>65</v>
      </c>
      <c r="F15" s="21">
        <v>100</v>
      </c>
      <c r="G15" s="22">
        <f>ROUND((C15*$E$44)+(D15*$F$44),0)</f>
        <v>18795617</v>
      </c>
      <c r="H15" s="22">
        <f>ROUND((E15*C15)+(F15*D15),0)</f>
        <v>20437605</v>
      </c>
      <c r="I15" s="23">
        <f t="shared" si="0"/>
        <v>-18795617</v>
      </c>
    </row>
    <row r="16" spans="1:9" s="17" customFormat="1" ht="11.25">
      <c r="A16" s="17" t="s">
        <v>15</v>
      </c>
      <c r="B16" s="18">
        <v>-4313878</v>
      </c>
      <c r="C16" s="19">
        <v>63156</v>
      </c>
      <c r="D16" s="20">
        <v>180315</v>
      </c>
      <c r="E16" s="21">
        <v>57</v>
      </c>
      <c r="F16" s="21">
        <v>112</v>
      </c>
      <c r="G16" s="22">
        <f>ROUND((C16*$E$44)+(D16*$F$44),0)</f>
        <v>20138173</v>
      </c>
      <c r="H16" s="22">
        <f>ROUND((E16*C16)+(F16*D16),0)</f>
        <v>23795172</v>
      </c>
      <c r="I16" s="23">
        <f t="shared" si="0"/>
        <v>-20138173</v>
      </c>
    </row>
    <row r="17" spans="1:9" s="17" customFormat="1" ht="11.25">
      <c r="A17" s="17" t="s">
        <v>16</v>
      </c>
      <c r="B17" s="18">
        <v>-3595871</v>
      </c>
      <c r="C17" s="19">
        <v>54477</v>
      </c>
      <c r="D17" s="20">
        <v>49323</v>
      </c>
      <c r="E17" s="21">
        <v>69</v>
      </c>
      <c r="F17" s="21">
        <v>88.5</v>
      </c>
      <c r="G17" s="22">
        <f>ROUND((C17*$E$44)+(D17*$F$44),0)</f>
        <v>7751058</v>
      </c>
      <c r="H17" s="22">
        <f>ROUND((E17*C17)+(F17*D17),0)</f>
        <v>8123999</v>
      </c>
      <c r="I17" s="23">
        <f t="shared" si="0"/>
        <v>-7751058</v>
      </c>
    </row>
    <row r="18" spans="2:9" s="17" customFormat="1" ht="11.25">
      <c r="B18" s="18"/>
      <c r="C18" s="19"/>
      <c r="D18" s="20"/>
      <c r="E18" s="21"/>
      <c r="F18" s="21"/>
      <c r="G18" s="22"/>
      <c r="H18" s="22"/>
      <c r="I18" s="23"/>
    </row>
    <row r="19" spans="1:9" s="17" customFormat="1" ht="11.25">
      <c r="A19" s="17" t="s">
        <v>17</v>
      </c>
      <c r="B19" s="18">
        <v>-6435309</v>
      </c>
      <c r="C19" s="19">
        <v>124768</v>
      </c>
      <c r="D19" s="20">
        <v>62332</v>
      </c>
      <c r="E19" s="21">
        <v>51</v>
      </c>
      <c r="F19" s="21">
        <v>87</v>
      </c>
      <c r="G19" s="22">
        <f>ROUND((C19*$E$44)+(D19*$F$44),0)</f>
        <v>13166424</v>
      </c>
      <c r="H19" s="22">
        <f>ROUND((E19*C19)+(F19*D19),0)</f>
        <v>11786052</v>
      </c>
      <c r="I19" s="23">
        <f t="shared" si="0"/>
        <v>-11786052</v>
      </c>
    </row>
    <row r="20" spans="1:9" s="17" customFormat="1" ht="11.25">
      <c r="A20" s="17" t="s">
        <v>18</v>
      </c>
      <c r="B20" s="18">
        <v>-3032750</v>
      </c>
      <c r="C20" s="19">
        <v>66516.33</v>
      </c>
      <c r="D20" s="20">
        <v>42147.77</v>
      </c>
      <c r="E20" s="21">
        <v>57.75</v>
      </c>
      <c r="F20" s="21">
        <v>93.6</v>
      </c>
      <c r="G20" s="22">
        <f>ROUND((C20*$E$44)+(D20*$F$44),0)</f>
        <v>7826928</v>
      </c>
      <c r="H20" s="22">
        <f>ROUND((E20*C20)+(F20*D20),0)</f>
        <v>7786349</v>
      </c>
      <c r="I20" s="23">
        <f t="shared" si="0"/>
        <v>-7786349</v>
      </c>
    </row>
    <row r="21" spans="1:9" s="17" customFormat="1" ht="11.25">
      <c r="A21" s="17" t="s">
        <v>19</v>
      </c>
      <c r="B21" s="18">
        <v>-2355688</v>
      </c>
      <c r="C21" s="19">
        <v>23198.12</v>
      </c>
      <c r="D21" s="20">
        <v>10986.66</v>
      </c>
      <c r="E21" s="21">
        <v>61.35</v>
      </c>
      <c r="F21" s="21">
        <v>96.25</v>
      </c>
      <c r="G21" s="22">
        <f>ROUND((C21*$E$44)+(D21*$F$44),0)</f>
        <v>2393444</v>
      </c>
      <c r="H21" s="22">
        <f>ROUND((E21*C21)+(F21*D21),0)</f>
        <v>2480671</v>
      </c>
      <c r="I21" s="23">
        <f t="shared" si="0"/>
        <v>-2393444</v>
      </c>
    </row>
    <row r="22" spans="1:9" s="17" customFormat="1" ht="11.25">
      <c r="A22" s="17" t="s">
        <v>20</v>
      </c>
      <c r="B22" s="18">
        <v>-5671414</v>
      </c>
      <c r="C22" s="19">
        <v>55454</v>
      </c>
      <c r="D22" s="20">
        <v>15157</v>
      </c>
      <c r="E22" s="21">
        <v>65</v>
      </c>
      <c r="F22" s="21">
        <v>77</v>
      </c>
      <c r="G22" s="22">
        <f>ROUND((C22*$E$44)+(D22*$F$44),0)</f>
        <v>4715537</v>
      </c>
      <c r="H22" s="22">
        <f>ROUND((E22*C22)+(F22*D22),0)</f>
        <v>4771599</v>
      </c>
      <c r="I22" s="23">
        <f t="shared" si="0"/>
        <v>-4715537</v>
      </c>
    </row>
    <row r="23" spans="2:9" s="17" customFormat="1" ht="11.25">
      <c r="B23" s="18"/>
      <c r="C23" s="19"/>
      <c r="D23" s="20"/>
      <c r="E23" s="21"/>
      <c r="F23" s="21"/>
      <c r="G23" s="22"/>
      <c r="H23" s="22"/>
      <c r="I23" s="23"/>
    </row>
    <row r="24" spans="1:9" s="17" customFormat="1" ht="11.25">
      <c r="A24" s="17" t="s">
        <v>21</v>
      </c>
      <c r="B24" s="18">
        <v>-9026707</v>
      </c>
      <c r="C24" s="19">
        <v>194553</v>
      </c>
      <c r="D24" s="20">
        <v>130625</v>
      </c>
      <c r="E24" s="21">
        <v>54</v>
      </c>
      <c r="F24" s="21">
        <v>86</v>
      </c>
      <c r="G24" s="22">
        <f>ROUND((C24*$E$44)+(D24*$F$44),0)</f>
        <v>23558361</v>
      </c>
      <c r="H24" s="22">
        <f>ROUND((E24*C24)+(F24*D24),0)</f>
        <v>21739612</v>
      </c>
      <c r="I24" s="23">
        <f t="shared" si="0"/>
        <v>-21739612</v>
      </c>
    </row>
    <row r="25" spans="1:9" s="17" customFormat="1" ht="11.25">
      <c r="A25" s="17" t="s">
        <v>22</v>
      </c>
      <c r="B25" s="18">
        <v>-25573225</v>
      </c>
      <c r="C25" s="19">
        <v>331030.38</v>
      </c>
      <c r="D25" s="20">
        <v>60743.44</v>
      </c>
      <c r="E25" s="21">
        <v>60</v>
      </c>
      <c r="F25" s="21">
        <v>88</v>
      </c>
      <c r="G25" s="22">
        <f>ROUND((C25*$E$44)+(D25*$F$44),0)</f>
        <v>25456045</v>
      </c>
      <c r="H25" s="22">
        <f>ROUND((E25*C25)+(F25*D25),0)</f>
        <v>25207246</v>
      </c>
      <c r="I25" s="23">
        <f t="shared" si="0"/>
        <v>-25207246</v>
      </c>
    </row>
    <row r="26" spans="1:9" s="17" customFormat="1" ht="11.25">
      <c r="A26" s="17" t="s">
        <v>23</v>
      </c>
      <c r="B26" s="18">
        <v>-1420265</v>
      </c>
      <c r="C26" s="19">
        <v>21697</v>
      </c>
      <c r="D26" s="20">
        <v>38000</v>
      </c>
      <c r="E26" s="21">
        <v>59.5</v>
      </c>
      <c r="F26" s="21">
        <v>99</v>
      </c>
      <c r="G26" s="22">
        <f>ROUND((C26*$E$44)+(D26*$F$44),0)</f>
        <v>4749555</v>
      </c>
      <c r="H26" s="22">
        <f>ROUND((E26*C26)+(F26*D26),0)</f>
        <v>5052972</v>
      </c>
      <c r="I26" s="23">
        <f t="shared" si="0"/>
        <v>-4749555</v>
      </c>
    </row>
    <row r="27" spans="1:9" s="17" customFormat="1" ht="11.25">
      <c r="A27" s="17" t="s">
        <v>24</v>
      </c>
      <c r="B27" s="18">
        <v>-5100912</v>
      </c>
      <c r="C27" s="19">
        <v>60635</v>
      </c>
      <c r="D27" s="20">
        <v>11322</v>
      </c>
      <c r="E27" s="21">
        <v>53</v>
      </c>
      <c r="F27" s="21">
        <v>87</v>
      </c>
      <c r="G27" s="22">
        <f>ROUND((C27*$E$44)+(D27*$F$44),0)</f>
        <v>4680511</v>
      </c>
      <c r="H27" s="22">
        <f>ROUND((E27*C27)+(F27*D27),0)</f>
        <v>4198669</v>
      </c>
      <c r="I27" s="23">
        <f t="shared" si="0"/>
        <v>-4198669</v>
      </c>
    </row>
    <row r="28" spans="2:9" s="17" customFormat="1" ht="11.25">
      <c r="B28" s="18"/>
      <c r="C28" s="19"/>
      <c r="D28" s="20"/>
      <c r="E28" s="21"/>
      <c r="F28" s="21"/>
      <c r="G28" s="22"/>
      <c r="H28" s="22"/>
      <c r="I28" s="23"/>
    </row>
    <row r="29" spans="1:9" s="17" customFormat="1" ht="11.25">
      <c r="A29" s="17" t="s">
        <v>25</v>
      </c>
      <c r="B29" s="18">
        <v>-1706373</v>
      </c>
      <c r="C29" s="19">
        <v>18064</v>
      </c>
      <c r="D29" s="20">
        <v>12850</v>
      </c>
      <c r="E29" s="21">
        <v>60</v>
      </c>
      <c r="F29" s="21">
        <v>87</v>
      </c>
      <c r="G29" s="22">
        <f>ROUND((C29*$E$44)+(D29*$F$44),0)</f>
        <v>2252722</v>
      </c>
      <c r="H29" s="22">
        <f>ROUND((E29*C29)+(F29*D29),0)</f>
        <v>2201790</v>
      </c>
      <c r="I29" s="23">
        <f t="shared" si="0"/>
        <v>-2201790</v>
      </c>
    </row>
    <row r="30" spans="1:9" s="17" customFormat="1" ht="11.25">
      <c r="A30" s="17" t="s">
        <v>26</v>
      </c>
      <c r="B30" s="18">
        <v>-10079184</v>
      </c>
      <c r="C30" s="19">
        <v>156011.25</v>
      </c>
      <c r="D30" s="20">
        <v>32659.25</v>
      </c>
      <c r="E30" s="21">
        <v>69</v>
      </c>
      <c r="F30" s="21">
        <v>103.2</v>
      </c>
      <c r="G30" s="22">
        <f>ROUND((C30*$E$44)+(D30*$F$44),0)</f>
        <v>12362306</v>
      </c>
      <c r="H30" s="22">
        <f>ROUND((E30*C30)+(F30*D30),0)</f>
        <v>14135211</v>
      </c>
      <c r="I30" s="23">
        <f t="shared" si="0"/>
        <v>-12362306</v>
      </c>
    </row>
    <row r="31" spans="1:9" s="17" customFormat="1" ht="11.25">
      <c r="A31" s="17" t="s">
        <v>27</v>
      </c>
      <c r="B31" s="18">
        <v>-3613149</v>
      </c>
      <c r="C31" s="19">
        <v>67223</v>
      </c>
      <c r="D31" s="20">
        <v>31273</v>
      </c>
      <c r="E31" s="21">
        <v>56</v>
      </c>
      <c r="F31" s="21">
        <v>82</v>
      </c>
      <c r="G31" s="22">
        <f>ROUND((C31*$E$44)+(D31*$F$44),0)</f>
        <v>6884598</v>
      </c>
      <c r="H31" s="22">
        <f>ROUND((E31*C31)+(F31*D31),0)</f>
        <v>6328874</v>
      </c>
      <c r="I31" s="23">
        <f t="shared" si="0"/>
        <v>-6328874</v>
      </c>
    </row>
    <row r="32" spans="1:9" s="17" customFormat="1" ht="11.25">
      <c r="A32" s="17" t="s">
        <v>28</v>
      </c>
      <c r="B32" s="18">
        <v>-2117533</v>
      </c>
      <c r="C32" s="19">
        <v>15533</v>
      </c>
      <c r="D32" s="20">
        <v>21533</v>
      </c>
      <c r="E32" s="21">
        <v>58</v>
      </c>
      <c r="F32" s="21">
        <v>90</v>
      </c>
      <c r="G32" s="22">
        <f>ROUND((C32*$E$44)+(D32*$F$44),0)</f>
        <v>2886573</v>
      </c>
      <c r="H32" s="22">
        <f>ROUND((E32*C32)+(F32*D32),0)</f>
        <v>2838884</v>
      </c>
      <c r="I32" s="23">
        <f t="shared" si="0"/>
        <v>-2838884</v>
      </c>
    </row>
    <row r="33" spans="2:9" s="17" customFormat="1" ht="11.25">
      <c r="B33" s="18"/>
      <c r="C33" s="19"/>
      <c r="D33" s="20"/>
      <c r="E33" s="21"/>
      <c r="F33" s="21"/>
      <c r="G33" s="22"/>
      <c r="H33" s="22"/>
      <c r="I33" s="23"/>
    </row>
    <row r="34" spans="1:9" s="17" customFormat="1" ht="11.25">
      <c r="A34" s="17" t="s">
        <v>29</v>
      </c>
      <c r="B34" s="18">
        <v>-3071914</v>
      </c>
      <c r="C34" s="19">
        <v>44189</v>
      </c>
      <c r="D34" s="20">
        <v>44399</v>
      </c>
      <c r="E34" s="21">
        <v>63.2</v>
      </c>
      <c r="F34" s="21">
        <v>110.1</v>
      </c>
      <c r="G34" s="22">
        <f>ROUND((C34*$E$44)+(D34*$F$44),0)</f>
        <v>6684930</v>
      </c>
      <c r="H34" s="22">
        <f>ROUND((E34*C34)+(F34*D34),0)</f>
        <v>7681075</v>
      </c>
      <c r="I34" s="23">
        <f t="shared" si="0"/>
        <v>-6684930</v>
      </c>
    </row>
    <row r="35" spans="1:9" s="17" customFormat="1" ht="11.25">
      <c r="A35" s="17" t="s">
        <v>30</v>
      </c>
      <c r="B35" s="18">
        <v>-55604203</v>
      </c>
      <c r="C35" s="19">
        <v>384688.5</v>
      </c>
      <c r="D35" s="20">
        <v>70273.5</v>
      </c>
      <c r="E35" s="21">
        <v>52.5</v>
      </c>
      <c r="F35" s="21">
        <v>88.9</v>
      </c>
      <c r="G35" s="22">
        <f>ROUND((C35*$E$44)+(D35*$F$44),0)</f>
        <v>29553694</v>
      </c>
      <c r="H35" s="22">
        <f>ROUND((E35*C35)+(F35*D35),0)</f>
        <v>26443460</v>
      </c>
      <c r="I35" s="23">
        <f t="shared" si="0"/>
        <v>-26443460</v>
      </c>
    </row>
    <row r="36" spans="1:9" s="17" customFormat="1" ht="11.25">
      <c r="A36" s="17" t="s">
        <v>31</v>
      </c>
      <c r="B36" s="18">
        <v>-4976878</v>
      </c>
      <c r="C36" s="19">
        <v>73183.35</v>
      </c>
      <c r="D36" s="20">
        <v>18938.83</v>
      </c>
      <c r="E36" s="21">
        <v>64</v>
      </c>
      <c r="F36" s="21">
        <v>99</v>
      </c>
      <c r="G36" s="22">
        <f>ROUND((C36*$E$44)+(D36*$F$44),0)</f>
        <v>6126782</v>
      </c>
      <c r="H36" s="22">
        <f>ROUND((E36*C36)+(F36*D36),0)</f>
        <v>6558679</v>
      </c>
      <c r="I36" s="23">
        <f t="shared" si="0"/>
        <v>-6126782</v>
      </c>
    </row>
    <row r="37" spans="1:9" s="17" customFormat="1" ht="11.25">
      <c r="A37" s="17" t="s">
        <v>32</v>
      </c>
      <c r="B37" s="18">
        <v>-12578893</v>
      </c>
      <c r="C37" s="19">
        <v>122485</v>
      </c>
      <c r="D37" s="20">
        <v>82304.5</v>
      </c>
      <c r="E37" s="21">
        <v>61</v>
      </c>
      <c r="F37" s="21">
        <v>91</v>
      </c>
      <c r="G37" s="22">
        <f>ROUND((C37*$E$44)+(D37*$F$44),0)</f>
        <v>14837714</v>
      </c>
      <c r="H37" s="22">
        <f>ROUND((E37*C37)+(F37*D37),0)</f>
        <v>14961295</v>
      </c>
      <c r="I37" s="23">
        <f t="shared" si="0"/>
        <v>-14837714</v>
      </c>
    </row>
    <row r="38" spans="2:9" s="17" customFormat="1" ht="11.25">
      <c r="B38" s="18"/>
      <c r="C38" s="19"/>
      <c r="D38" s="20"/>
      <c r="E38" s="21"/>
      <c r="F38" s="21"/>
      <c r="G38" s="22"/>
      <c r="H38" s="22"/>
      <c r="I38" s="23"/>
    </row>
    <row r="39" spans="1:9" s="17" customFormat="1" ht="11.25">
      <c r="A39" s="17" t="s">
        <v>33</v>
      </c>
      <c r="B39" s="18">
        <v>-1414389</v>
      </c>
      <c r="C39" s="19">
        <v>21138</v>
      </c>
      <c r="D39" s="20">
        <v>30232</v>
      </c>
      <c r="E39" s="21">
        <v>60.25</v>
      </c>
      <c r="F39" s="21">
        <v>69.5</v>
      </c>
      <c r="G39" s="22">
        <f>ROUND((C39*$E$44)+(D39*$F$44),0)</f>
        <v>4012311</v>
      </c>
      <c r="H39" s="22">
        <f>ROUND((E39*C39)+(F39*D39),0)</f>
        <v>3374689</v>
      </c>
      <c r="I39" s="23">
        <f t="shared" si="0"/>
        <v>-3374689</v>
      </c>
    </row>
    <row r="40" spans="1:9" s="17" customFormat="1" ht="11.25">
      <c r="A40" s="17" t="s">
        <v>34</v>
      </c>
      <c r="B40" s="18">
        <v>-11734874</v>
      </c>
      <c r="C40" s="19">
        <v>160221</v>
      </c>
      <c r="D40" s="20">
        <v>69033</v>
      </c>
      <c r="E40" s="21">
        <v>60</v>
      </c>
      <c r="F40" s="21">
        <v>101</v>
      </c>
      <c r="G40" s="22">
        <f>ROUND((C40*$E$44)+(D40*$F$44),0)</f>
        <v>15910441</v>
      </c>
      <c r="H40" s="22">
        <f>ROUND((E40*C40)+(F40*D40),0)</f>
        <v>16585593</v>
      </c>
      <c r="I40" s="23">
        <f t="shared" si="0"/>
        <v>-15910441</v>
      </c>
    </row>
    <row r="41" spans="1:9" s="17" customFormat="1" ht="11.25">
      <c r="A41" s="17" t="s">
        <v>35</v>
      </c>
      <c r="B41" s="18">
        <v>-27171210</v>
      </c>
      <c r="C41" s="19">
        <v>208890</v>
      </c>
      <c r="D41" s="20">
        <v>15889</v>
      </c>
      <c r="E41" s="21">
        <v>54</v>
      </c>
      <c r="F41" s="21">
        <v>70</v>
      </c>
      <c r="G41" s="22">
        <f>ROUND((C41*$E$44)+(D41*$F$44),0)</f>
        <v>14030956</v>
      </c>
      <c r="H41" s="22">
        <f>ROUND((E41*C41)+(F41*D41),0)</f>
        <v>12392290</v>
      </c>
      <c r="I41" s="23">
        <f t="shared" si="0"/>
        <v>-12392290</v>
      </c>
    </row>
    <row r="42" spans="1:9" s="17" customFormat="1" ht="11.25">
      <c r="A42" s="17" t="s">
        <v>36</v>
      </c>
      <c r="B42" s="18">
        <v>-1958531</v>
      </c>
      <c r="C42" s="19">
        <v>22893</v>
      </c>
      <c r="D42" s="20">
        <v>3845</v>
      </c>
      <c r="E42" s="21">
        <v>61</v>
      </c>
      <c r="F42" s="21">
        <v>97</v>
      </c>
      <c r="G42" s="22">
        <f>ROUND((C42*$E$44)+(D42*$F$44),0)</f>
        <v>1728232</v>
      </c>
      <c r="H42" s="22">
        <f>ROUND((E42*C42)+(F42*D42),0)</f>
        <v>1769438</v>
      </c>
      <c r="I42" s="23">
        <f t="shared" si="0"/>
        <v>-1728232</v>
      </c>
    </row>
    <row r="43" spans="2:9" s="17" customFormat="1" ht="11.25">
      <c r="B43" s="18"/>
      <c r="C43" s="19"/>
      <c r="D43" s="20"/>
      <c r="E43" s="21"/>
      <c r="F43" s="21"/>
      <c r="G43" s="22"/>
      <c r="H43" s="22"/>
      <c r="I43" s="23"/>
    </row>
    <row r="44" spans="1:10" s="30" customFormat="1" ht="13.5" customHeight="1">
      <c r="A44" s="24" t="s">
        <v>37</v>
      </c>
      <c r="B44" s="25">
        <f>SUM(B9:B42)</f>
        <v>-234045085</v>
      </c>
      <c r="C44" s="26">
        <f>SUM(C9:C42)</f>
        <v>2749618.23</v>
      </c>
      <c r="D44" s="26">
        <f>SUM(D9:D42)</f>
        <v>1196450.0499999998</v>
      </c>
      <c r="E44" s="27">
        <f>ROUND(AVERAGE(E9:E42),2)</f>
        <v>60.28</v>
      </c>
      <c r="F44" s="27">
        <f>ROUND(AVERAGE(F9:F42),2)</f>
        <v>90.57</v>
      </c>
      <c r="G44" s="25"/>
      <c r="H44" s="25"/>
      <c r="I44" s="28">
        <f>SUM(I9:I42)</f>
        <v>-263723345</v>
      </c>
      <c r="J44" s="29"/>
    </row>
  </sheetData>
  <printOptions horizontalCentered="1" verticalCentered="1"/>
  <pageMargins left="0.25" right="0.25" top="0.5" bottom="0.5" header="0.5" footer="0.5"/>
  <pageSetup horizontalDpi="600" verticalDpi="600" orientation="landscape" r:id="rId1"/>
  <headerFooter alignWithMargins="0">
    <oddFooter>&amp;R&amp;"Arial,Regular"46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2005-02-17T18:01:22Z</cp:lastPrinted>
  <dcterms:created xsi:type="dcterms:W3CDTF">1998-02-09T13:27:43Z</dcterms:created>
  <dcterms:modified xsi:type="dcterms:W3CDTF">2005-03-03T13:07:38Z</dcterms:modified>
  <cp:category/>
  <cp:version/>
  <cp:contentType/>
  <cp:contentStatus/>
</cp:coreProperties>
</file>