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4965" activeTab="0"/>
  </bookViews>
  <sheets>
    <sheet name="A" sheetId="1" r:id="rId1"/>
  </sheets>
  <externalReferences>
    <externalReference r:id="rId4"/>
  </externalReferences>
  <definedNames>
    <definedName name="_xlnm.Print_Area" localSheetId="0">'A'!$A$1:$F$54</definedName>
  </definedNames>
  <calcPr fullCalcOnLoad="1"/>
</workbook>
</file>

<file path=xl/sharedStrings.xml><?xml version="1.0" encoding="utf-8"?>
<sst xmlns="http://schemas.openxmlformats.org/spreadsheetml/2006/main" count="85" uniqueCount="85">
  <si>
    <t>STUDENT CONTACT HOURS (SCOH) / STUDENT CREDIT HOURS (SCRH) RATIO</t>
  </si>
  <si>
    <t>SCRH</t>
  </si>
  <si>
    <t>1.43</t>
  </si>
  <si>
    <t>1.41</t>
  </si>
  <si>
    <t>1.44</t>
  </si>
  <si>
    <t>1.62</t>
  </si>
  <si>
    <t>1.16</t>
  </si>
  <si>
    <t>1.42</t>
  </si>
  <si>
    <t>1.26</t>
  </si>
  <si>
    <t>1.32</t>
  </si>
  <si>
    <t>1.25</t>
  </si>
  <si>
    <t>1.33</t>
  </si>
  <si>
    <t>1.34</t>
  </si>
  <si>
    <t>1.31</t>
  </si>
  <si>
    <t>1.35</t>
  </si>
  <si>
    <t>1.46</t>
  </si>
  <si>
    <t>1.15</t>
  </si>
  <si>
    <t>1.61</t>
  </si>
  <si>
    <t>1.36</t>
  </si>
  <si>
    <t>1.45</t>
  </si>
  <si>
    <t>1.23</t>
  </si>
  <si>
    <t>1.54</t>
  </si>
  <si>
    <t>1.11</t>
  </si>
  <si>
    <t>1.17</t>
  </si>
  <si>
    <t>1.52</t>
  </si>
  <si>
    <t>1.53</t>
  </si>
  <si>
    <t>1.22</t>
  </si>
  <si>
    <t>1.24</t>
  </si>
  <si>
    <t>1.21</t>
  </si>
  <si>
    <t>1.37</t>
  </si>
  <si>
    <t>1.51</t>
  </si>
  <si>
    <t>1.12</t>
  </si>
  <si>
    <t>1.13</t>
  </si>
  <si>
    <t>1.14</t>
  </si>
  <si>
    <t>NOTE:  By definition, a semester credit hour must not be less than 800 minutes of instruction.  Since one SCOH is 50 minutes of student instruction, a minimum of 16 course</t>
  </si>
  <si>
    <t>contact hours is necessary to generate one semester credit hour.  A ratio of 1.0 or greater indicates that the minimum instructional time exists for that instructional activity.</t>
  </si>
  <si>
    <t>INSTRUCTION TOTAL</t>
  </si>
  <si>
    <t>ACS CODE, ELEMENT, SUB-ACTIVITY, ACTIVITY</t>
  </si>
  <si>
    <t>HEALTH OCCUPATIONS</t>
  </si>
  <si>
    <t>SCOH</t>
  </si>
  <si>
    <t>COLUMN  C</t>
  </si>
  <si>
    <t>COLUMN D</t>
  </si>
  <si>
    <t>COLUMN B</t>
  </si>
  <si>
    <t>SCOH / SCRH</t>
  </si>
  <si>
    <t>COLUMN A</t>
  </si>
  <si>
    <t>COLUMN B / 16</t>
  </si>
  <si>
    <t>Fine &amp; Performing Arts, Humanities</t>
  </si>
  <si>
    <t>Communication</t>
  </si>
  <si>
    <t>Social Sciences</t>
  </si>
  <si>
    <t>Mathematics</t>
  </si>
  <si>
    <t>Sciences</t>
  </si>
  <si>
    <t>Physical Education</t>
  </si>
  <si>
    <t>Health Education</t>
  </si>
  <si>
    <t>GENERAL</t>
  </si>
  <si>
    <t>Business</t>
  </si>
  <si>
    <t>Computer Science &amp; Data Processing</t>
  </si>
  <si>
    <t>Secretarial &amp; Office</t>
  </si>
  <si>
    <t>Public Service</t>
  </si>
  <si>
    <t>Media Production</t>
  </si>
  <si>
    <t>Personal Service Trades</t>
  </si>
  <si>
    <t>BUSINESS &amp; PUBLIC SERVICE</t>
  </si>
  <si>
    <t>Agricultural &amp; Natural Resources</t>
  </si>
  <si>
    <t>Design Technologies</t>
  </si>
  <si>
    <t>Mechanical Trades</t>
  </si>
  <si>
    <t>Construction Trades</t>
  </si>
  <si>
    <t>Electrical Trades</t>
  </si>
  <si>
    <t>Transportation &amp; Equipment Operation</t>
  </si>
  <si>
    <t>Apprentice Instruction</t>
  </si>
  <si>
    <t>TRADE, INDUSTRIAL &amp; TECHNICAL</t>
  </si>
  <si>
    <t>Nursing</t>
  </si>
  <si>
    <t>Dental Technologies</t>
  </si>
  <si>
    <t>Diagnostic Technologies</t>
  </si>
  <si>
    <t>Therapeutic Technologies</t>
  </si>
  <si>
    <t>Other Health Related Technologies</t>
  </si>
  <si>
    <t>Health Related Sciences</t>
  </si>
  <si>
    <t>Traditional Classroom</t>
  </si>
  <si>
    <t>Learning Labs &amp; Self-Paced</t>
  </si>
  <si>
    <t>Career Guidance &amp; College Orientation</t>
  </si>
  <si>
    <t>Tutorial</t>
  </si>
  <si>
    <t>DEVELOPMENTAL &amp; PREPARATORY</t>
  </si>
  <si>
    <t>Home &amp; Family Life, Human Development</t>
  </si>
  <si>
    <t>Personal Interest</t>
  </si>
  <si>
    <t>HUMAN DEVELOPMENT &amp; PERSONAL INTEREST</t>
  </si>
  <si>
    <t>2002-03</t>
  </si>
  <si>
    <t>TABLE 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</si>
</sst>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#,##0.0"/>
    <numFmt numFmtId="168" formatCode="0.0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66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left"/>
    </xf>
    <xf numFmtId="0" fontId="0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2" fontId="0" fillId="2" borderId="2" xfId="0" applyNumberFormat="1" applyFont="1" applyFill="1" applyBorder="1" applyAlignment="1">
      <alignment horizontal="right" vertical="center"/>
    </xf>
    <xf numFmtId="166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168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2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166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8" fontId="0" fillId="2" borderId="0" xfId="0" applyNumberFormat="1" applyFont="1" applyFill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Border="1" applyAlignment="1">
      <alignment horizontal="right" vertical="top"/>
    </xf>
    <xf numFmtId="168" fontId="0" fillId="2" borderId="0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3\ACS6%20GF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6.66015625" style="27" customWidth="1"/>
    <col min="2" max="2" width="44.5" style="27" customWidth="1"/>
    <col min="3" max="3" width="16.83203125" style="24" customWidth="1"/>
    <col min="4" max="4" width="16.83203125" style="25" customWidth="1"/>
    <col min="5" max="6" width="20.66015625" style="26" customWidth="1"/>
    <col min="7" max="7" width="9.33203125" style="27" customWidth="1"/>
    <col min="8" max="8" width="10.16015625" style="27" bestFit="1" customWidth="1"/>
    <col min="9" max="16384" width="9.33203125" style="27" customWidth="1"/>
  </cols>
  <sheetData>
    <row r="1" spans="1:6" s="6" customFormat="1" ht="11.25">
      <c r="A1" s="5" t="s">
        <v>84</v>
      </c>
      <c r="C1" s="7"/>
      <c r="D1" s="8"/>
      <c r="E1" s="9"/>
      <c r="F1" s="10"/>
    </row>
    <row r="2" spans="1:6" s="6" customFormat="1" ht="11.25">
      <c r="A2" s="5" t="s">
        <v>0</v>
      </c>
      <c r="C2" s="7"/>
      <c r="D2" s="8"/>
      <c r="E2" s="9"/>
      <c r="F2" s="11"/>
    </row>
    <row r="3" spans="1:6" s="6" customFormat="1" ht="11.25">
      <c r="A3" s="5" t="s">
        <v>83</v>
      </c>
      <c r="C3" s="7"/>
      <c r="D3" s="8"/>
      <c r="E3" s="9"/>
      <c r="F3" s="9"/>
    </row>
    <row r="4" spans="1:6" s="6" customFormat="1" ht="11.25">
      <c r="A4" s="5"/>
      <c r="C4" s="7"/>
      <c r="D4" s="8"/>
      <c r="E4" s="9"/>
      <c r="F4" s="9"/>
    </row>
    <row r="5" spans="1:6" s="16" customFormat="1" ht="11.25">
      <c r="A5" s="12"/>
      <c r="B5" s="12"/>
      <c r="C5" s="13" t="s">
        <v>44</v>
      </c>
      <c r="D5" s="14" t="s">
        <v>42</v>
      </c>
      <c r="E5" s="15" t="s">
        <v>40</v>
      </c>
      <c r="F5" s="15" t="s">
        <v>41</v>
      </c>
    </row>
    <row r="6" spans="1:6" s="16" customFormat="1" ht="11.25">
      <c r="A6" s="63" t="s">
        <v>37</v>
      </c>
      <c r="B6" s="64"/>
      <c r="C6" s="17" t="s">
        <v>45</v>
      </c>
      <c r="D6" s="18" t="s">
        <v>43</v>
      </c>
      <c r="E6" s="19" t="s">
        <v>39</v>
      </c>
      <c r="F6" s="19" t="s">
        <v>1</v>
      </c>
    </row>
    <row r="7" spans="1:6" s="16" customFormat="1" ht="6.75" customHeight="1">
      <c r="A7" s="20"/>
      <c r="B7" s="20"/>
      <c r="C7" s="21"/>
      <c r="D7" s="22"/>
      <c r="E7" s="23"/>
      <c r="F7" s="23"/>
    </row>
    <row r="8" spans="1:6" ht="11.25">
      <c r="A8" s="6" t="s">
        <v>22</v>
      </c>
      <c r="B8" s="1" t="s">
        <v>46</v>
      </c>
      <c r="C8" s="24">
        <f>ROUND(D8/16,2)</f>
        <v>1.15</v>
      </c>
      <c r="D8" s="57">
        <f>ROUND(E8/F8,1)</f>
        <v>18.4</v>
      </c>
      <c r="E8" s="26">
        <v>5230174</v>
      </c>
      <c r="F8" s="26">
        <v>284440</v>
      </c>
    </row>
    <row r="9" spans="1:6" ht="11.25">
      <c r="A9" s="6" t="s">
        <v>31</v>
      </c>
      <c r="B9" s="1" t="s">
        <v>47</v>
      </c>
      <c r="C9" s="24">
        <f aca="true" t="shared" si="0" ref="C9:C15">ROUND(D9/16,2)</f>
        <v>1.06</v>
      </c>
      <c r="D9" s="57">
        <f aca="true" t="shared" si="1" ref="D9:D15">ROUND(E9/F9,1)</f>
        <v>16.9</v>
      </c>
      <c r="E9" s="26">
        <v>8929244</v>
      </c>
      <c r="F9" s="26">
        <v>529773</v>
      </c>
    </row>
    <row r="10" spans="1:6" ht="11.25">
      <c r="A10" s="6" t="s">
        <v>32</v>
      </c>
      <c r="B10" s="1" t="s">
        <v>48</v>
      </c>
      <c r="C10" s="24">
        <f t="shared" si="0"/>
        <v>1.03</v>
      </c>
      <c r="D10" s="57">
        <f t="shared" si="1"/>
        <v>16.4</v>
      </c>
      <c r="E10" s="26">
        <v>10875104</v>
      </c>
      <c r="F10" s="26">
        <v>663841</v>
      </c>
    </row>
    <row r="11" spans="1:6" ht="11.25">
      <c r="A11" s="28" t="s">
        <v>33</v>
      </c>
      <c r="B11" s="1" t="s">
        <v>49</v>
      </c>
      <c r="C11" s="24">
        <f t="shared" si="0"/>
        <v>1.03</v>
      </c>
      <c r="D11" s="57">
        <f t="shared" si="1"/>
        <v>16.5</v>
      </c>
      <c r="E11" s="26">
        <v>5170511</v>
      </c>
      <c r="F11" s="26">
        <v>313174</v>
      </c>
    </row>
    <row r="12" spans="1:6" ht="11.25">
      <c r="A12" s="6" t="s">
        <v>16</v>
      </c>
      <c r="B12" s="1" t="s">
        <v>50</v>
      </c>
      <c r="C12" s="24">
        <f t="shared" si="0"/>
        <v>1.39</v>
      </c>
      <c r="D12" s="57">
        <f t="shared" si="1"/>
        <v>22.3</v>
      </c>
      <c r="E12" s="26">
        <v>6487113</v>
      </c>
      <c r="F12" s="26">
        <v>291304</v>
      </c>
    </row>
    <row r="13" spans="1:6" ht="11.25">
      <c r="A13" s="6" t="s">
        <v>6</v>
      </c>
      <c r="B13" s="1" t="s">
        <v>51</v>
      </c>
      <c r="C13" s="24">
        <f t="shared" si="0"/>
        <v>1.87</v>
      </c>
      <c r="D13" s="57">
        <f t="shared" si="1"/>
        <v>29.9</v>
      </c>
      <c r="E13" s="26">
        <v>1472299</v>
      </c>
      <c r="F13" s="26">
        <v>49261</v>
      </c>
    </row>
    <row r="14" spans="1:6" s="29" customFormat="1" ht="11.25">
      <c r="A14" s="6" t="s">
        <v>23</v>
      </c>
      <c r="B14" s="1" t="s">
        <v>52</v>
      </c>
      <c r="C14" s="24">
        <f t="shared" si="0"/>
        <v>1.28</v>
      </c>
      <c r="D14" s="57">
        <f t="shared" si="1"/>
        <v>20.4</v>
      </c>
      <c r="E14" s="26">
        <v>596007</v>
      </c>
      <c r="F14" s="26">
        <v>29254</v>
      </c>
    </row>
    <row r="15" spans="1:6" s="29" customFormat="1" ht="11.25">
      <c r="A15" s="30">
        <v>1.1</v>
      </c>
      <c r="B15" s="2" t="s">
        <v>53</v>
      </c>
      <c r="C15" s="31">
        <f t="shared" si="0"/>
        <v>1.12</v>
      </c>
      <c r="D15" s="58">
        <f t="shared" si="1"/>
        <v>17.9</v>
      </c>
      <c r="E15" s="32">
        <f>SUM(E8:E14)</f>
        <v>38760452</v>
      </c>
      <c r="F15" s="32">
        <f>SUM(F8:F14)</f>
        <v>2161047</v>
      </c>
    </row>
    <row r="16" spans="1:4" ht="6.75" customHeight="1">
      <c r="A16" s="30"/>
      <c r="B16" s="29"/>
      <c r="C16" s="33"/>
      <c r="D16" s="59"/>
    </row>
    <row r="17" spans="1:8" ht="11.25">
      <c r="A17" s="6" t="s">
        <v>28</v>
      </c>
      <c r="B17" s="1" t="s">
        <v>54</v>
      </c>
      <c r="C17" s="24">
        <f aca="true" t="shared" si="2" ref="C17:C23">ROUND(D17/16,2)</f>
        <v>1.1</v>
      </c>
      <c r="D17" s="57">
        <f aca="true" t="shared" si="3" ref="D17:D23">ROUND(E17/F17,1)</f>
        <v>17.6</v>
      </c>
      <c r="E17" s="26">
        <v>4920374</v>
      </c>
      <c r="F17" s="26">
        <v>280183</v>
      </c>
      <c r="G17" s="26"/>
      <c r="H17" s="26"/>
    </row>
    <row r="18" spans="1:7" ht="11.25">
      <c r="A18" s="6" t="s">
        <v>26</v>
      </c>
      <c r="B18" s="1" t="s">
        <v>55</v>
      </c>
      <c r="C18" s="24">
        <f t="shared" si="2"/>
        <v>1.1</v>
      </c>
      <c r="D18" s="57">
        <f t="shared" si="3"/>
        <v>17.6</v>
      </c>
      <c r="E18" s="26">
        <v>3755264</v>
      </c>
      <c r="F18" s="26">
        <v>212808</v>
      </c>
      <c r="G18" s="26"/>
    </row>
    <row r="19" spans="1:6" ht="11.25">
      <c r="A19" s="6" t="s">
        <v>20</v>
      </c>
      <c r="B19" s="1" t="s">
        <v>56</v>
      </c>
      <c r="C19" s="24">
        <f t="shared" si="2"/>
        <v>1.14</v>
      </c>
      <c r="D19" s="57">
        <f t="shared" si="3"/>
        <v>18.3</v>
      </c>
      <c r="E19" s="26">
        <v>1323298</v>
      </c>
      <c r="F19" s="26">
        <v>72154</v>
      </c>
    </row>
    <row r="20" spans="1:6" ht="11.25">
      <c r="A20" s="6" t="s">
        <v>27</v>
      </c>
      <c r="B20" s="1" t="s">
        <v>57</v>
      </c>
      <c r="C20" s="24">
        <f t="shared" si="2"/>
        <v>1.15</v>
      </c>
      <c r="D20" s="57">
        <f t="shared" si="3"/>
        <v>18.4</v>
      </c>
      <c r="E20" s="26">
        <v>2794389</v>
      </c>
      <c r="F20" s="26">
        <v>152023</v>
      </c>
    </row>
    <row r="21" spans="1:6" ht="11.25">
      <c r="A21" s="6" t="s">
        <v>10</v>
      </c>
      <c r="B21" s="1" t="s">
        <v>58</v>
      </c>
      <c r="C21" s="24">
        <f t="shared" si="2"/>
        <v>1.44</v>
      </c>
      <c r="D21" s="57">
        <f t="shared" si="3"/>
        <v>23</v>
      </c>
      <c r="E21" s="26">
        <v>1222987</v>
      </c>
      <c r="F21" s="26">
        <v>53195</v>
      </c>
    </row>
    <row r="22" spans="1:6" ht="11.25">
      <c r="A22" s="6" t="s">
        <v>8</v>
      </c>
      <c r="B22" s="1" t="s">
        <v>59</v>
      </c>
      <c r="C22" s="24">
        <f t="shared" si="2"/>
        <v>1.48</v>
      </c>
      <c r="D22" s="57">
        <f t="shared" si="3"/>
        <v>23.6</v>
      </c>
      <c r="E22" s="26">
        <v>899070</v>
      </c>
      <c r="F22" s="26">
        <v>38071</v>
      </c>
    </row>
    <row r="23" spans="1:6" s="29" customFormat="1" ht="11.25">
      <c r="A23" s="30">
        <v>1.2</v>
      </c>
      <c r="B23" s="2" t="s">
        <v>60</v>
      </c>
      <c r="C23" s="35">
        <f t="shared" si="2"/>
        <v>1.15</v>
      </c>
      <c r="D23" s="60">
        <f t="shared" si="3"/>
        <v>18.4</v>
      </c>
      <c r="E23" s="32">
        <f>SUM(E17:E22)</f>
        <v>14915382</v>
      </c>
      <c r="F23" s="32">
        <f>SUM(F17:F22)</f>
        <v>808434</v>
      </c>
    </row>
    <row r="24" spans="1:6" s="29" customFormat="1" ht="6.75" customHeight="1">
      <c r="A24" s="30"/>
      <c r="C24" s="24"/>
      <c r="D24" s="57"/>
      <c r="E24" s="26"/>
      <c r="F24" s="26"/>
    </row>
    <row r="25" spans="1:6" ht="11.25">
      <c r="A25" s="6" t="s">
        <v>13</v>
      </c>
      <c r="B25" s="1" t="s">
        <v>61</v>
      </c>
      <c r="C25" s="36">
        <f aca="true" t="shared" si="4" ref="C25:C32">ROUND(D25/16,2)</f>
        <v>1.29</v>
      </c>
      <c r="D25" s="59">
        <f aca="true" t="shared" si="5" ref="D25:D32">ROUND(E25/F25,1)</f>
        <v>20.6</v>
      </c>
      <c r="E25" s="26">
        <v>127142</v>
      </c>
      <c r="F25" s="26">
        <v>6181</v>
      </c>
    </row>
    <row r="26" spans="1:6" ht="11.25">
      <c r="A26" s="6" t="s">
        <v>9</v>
      </c>
      <c r="B26" s="1" t="s">
        <v>62</v>
      </c>
      <c r="C26" s="24">
        <f t="shared" si="4"/>
        <v>1.48</v>
      </c>
      <c r="D26" s="57">
        <f t="shared" si="5"/>
        <v>23.7</v>
      </c>
      <c r="E26" s="26">
        <v>1284417</v>
      </c>
      <c r="F26" s="26">
        <v>54285</v>
      </c>
    </row>
    <row r="27" spans="1:6" s="29" customFormat="1" ht="11.25">
      <c r="A27" s="6" t="s">
        <v>11</v>
      </c>
      <c r="B27" s="1" t="s">
        <v>63</v>
      </c>
      <c r="C27" s="24">
        <f t="shared" si="4"/>
        <v>1.57</v>
      </c>
      <c r="D27" s="57">
        <f t="shared" si="5"/>
        <v>25.1</v>
      </c>
      <c r="E27" s="26">
        <v>2406191</v>
      </c>
      <c r="F27" s="26">
        <v>95934</v>
      </c>
    </row>
    <row r="28" spans="1:6" ht="11.25">
      <c r="A28" s="6" t="s">
        <v>12</v>
      </c>
      <c r="B28" s="1" t="s">
        <v>64</v>
      </c>
      <c r="C28" s="24">
        <f t="shared" si="4"/>
        <v>1.51</v>
      </c>
      <c r="D28" s="57">
        <f t="shared" si="5"/>
        <v>24.1</v>
      </c>
      <c r="E28" s="26">
        <v>211640</v>
      </c>
      <c r="F28" s="26">
        <v>8791</v>
      </c>
    </row>
    <row r="29" spans="1:7" ht="11.25">
      <c r="A29" s="6" t="s">
        <v>14</v>
      </c>
      <c r="B29" s="1" t="s">
        <v>65</v>
      </c>
      <c r="C29" s="24">
        <f t="shared" si="4"/>
        <v>1.42</v>
      </c>
      <c r="D29" s="57">
        <f t="shared" si="5"/>
        <v>22.7</v>
      </c>
      <c r="E29" s="26">
        <v>757616</v>
      </c>
      <c r="F29" s="26">
        <v>33413</v>
      </c>
      <c r="G29" s="26"/>
    </row>
    <row r="30" spans="1:6" ht="11.25">
      <c r="A30" s="6" t="s">
        <v>18</v>
      </c>
      <c r="B30" s="1" t="s">
        <v>66</v>
      </c>
      <c r="C30" s="24">
        <f t="shared" si="4"/>
        <v>1.59</v>
      </c>
      <c r="D30" s="57">
        <f t="shared" si="5"/>
        <v>25.5</v>
      </c>
      <c r="E30" s="26">
        <v>164830</v>
      </c>
      <c r="F30" s="26">
        <v>6459</v>
      </c>
    </row>
    <row r="31" spans="1:6" ht="11.25">
      <c r="A31" s="6" t="s">
        <v>29</v>
      </c>
      <c r="B31" s="1" t="s">
        <v>67</v>
      </c>
      <c r="C31" s="24">
        <f t="shared" si="4"/>
        <v>1.1</v>
      </c>
      <c r="D31" s="57">
        <f t="shared" si="5"/>
        <v>17.6</v>
      </c>
      <c r="E31" s="26">
        <v>773773</v>
      </c>
      <c r="F31" s="26">
        <v>43942</v>
      </c>
    </row>
    <row r="32" spans="1:6" s="29" customFormat="1" ht="11.25">
      <c r="A32" s="30">
        <v>1.3</v>
      </c>
      <c r="B32" s="2" t="s">
        <v>68</v>
      </c>
      <c r="C32" s="37">
        <f t="shared" si="4"/>
        <v>1.44</v>
      </c>
      <c r="D32" s="61">
        <f t="shared" si="5"/>
        <v>23</v>
      </c>
      <c r="E32" s="38">
        <f>SUM(E25:E31)</f>
        <v>5725609</v>
      </c>
      <c r="F32" s="38">
        <f>SUM(F25:F31)</f>
        <v>249005</v>
      </c>
    </row>
    <row r="33" spans="1:6" ht="6.75" customHeight="1">
      <c r="A33" s="30"/>
      <c r="B33" s="29"/>
      <c r="C33" s="39"/>
      <c r="D33" s="62"/>
      <c r="E33" s="34"/>
      <c r="F33" s="34"/>
    </row>
    <row r="34" spans="1:6" ht="11.25">
      <c r="A34" s="6" t="s">
        <v>3</v>
      </c>
      <c r="B34" s="1" t="s">
        <v>69</v>
      </c>
      <c r="C34" s="24">
        <f aca="true" t="shared" si="6" ref="C34:C40">ROUND(D34/16,2)</f>
        <v>1.8</v>
      </c>
      <c r="D34" s="57">
        <f aca="true" t="shared" si="7" ref="D34:D40">ROUND(E34/F34,1)</f>
        <v>28.8</v>
      </c>
      <c r="E34" s="26">
        <v>3543208</v>
      </c>
      <c r="F34" s="26">
        <v>123035</v>
      </c>
    </row>
    <row r="35" spans="1:6" ht="11.25">
      <c r="A35" s="6" t="s">
        <v>7</v>
      </c>
      <c r="B35" s="1" t="s">
        <v>70</v>
      </c>
      <c r="C35" s="24">
        <f t="shared" si="6"/>
        <v>1.56</v>
      </c>
      <c r="D35" s="57">
        <f t="shared" si="7"/>
        <v>24.9</v>
      </c>
      <c r="E35" s="26">
        <v>406419</v>
      </c>
      <c r="F35" s="26">
        <v>16332</v>
      </c>
    </row>
    <row r="36" spans="1:6" ht="11.25">
      <c r="A36" s="6" t="s">
        <v>2</v>
      </c>
      <c r="B36" s="1" t="s">
        <v>71</v>
      </c>
      <c r="C36" s="24">
        <f t="shared" si="6"/>
        <v>2.01</v>
      </c>
      <c r="D36" s="57">
        <f t="shared" si="7"/>
        <v>32.1</v>
      </c>
      <c r="E36" s="26">
        <v>605319</v>
      </c>
      <c r="F36" s="26">
        <v>18859</v>
      </c>
    </row>
    <row r="37" spans="1:6" ht="11.25">
      <c r="A37" s="6" t="s">
        <v>4</v>
      </c>
      <c r="B37" s="1" t="s">
        <v>72</v>
      </c>
      <c r="C37" s="24">
        <f t="shared" si="6"/>
        <v>1.56</v>
      </c>
      <c r="D37" s="57">
        <f t="shared" si="7"/>
        <v>24.9</v>
      </c>
      <c r="E37" s="26">
        <v>497225</v>
      </c>
      <c r="F37" s="26">
        <v>19997</v>
      </c>
    </row>
    <row r="38" spans="1:7" s="29" customFormat="1" ht="11.25">
      <c r="A38" s="6" t="s">
        <v>19</v>
      </c>
      <c r="B38" s="1" t="s">
        <v>73</v>
      </c>
      <c r="C38" s="33">
        <f t="shared" si="6"/>
        <v>1.32</v>
      </c>
      <c r="D38" s="59">
        <f t="shared" si="7"/>
        <v>21.1</v>
      </c>
      <c r="E38" s="26">
        <v>1062010</v>
      </c>
      <c r="F38" s="26">
        <v>50267</v>
      </c>
      <c r="G38" s="32"/>
    </row>
    <row r="39" spans="1:6" ht="11.25">
      <c r="A39" s="6" t="s">
        <v>15</v>
      </c>
      <c r="B39" s="1" t="s">
        <v>74</v>
      </c>
      <c r="C39" s="24">
        <f t="shared" si="6"/>
        <v>1.4</v>
      </c>
      <c r="D39" s="57">
        <f t="shared" si="7"/>
        <v>22.4</v>
      </c>
      <c r="E39" s="26">
        <v>1770602</v>
      </c>
      <c r="F39" s="26">
        <v>79197</v>
      </c>
    </row>
    <row r="40" spans="1:7" ht="11.25">
      <c r="A40" s="30">
        <v>1.4</v>
      </c>
      <c r="B40" s="2" t="s">
        <v>38</v>
      </c>
      <c r="C40" s="35">
        <f t="shared" si="6"/>
        <v>1.6</v>
      </c>
      <c r="D40" s="60">
        <f t="shared" si="7"/>
        <v>25.6</v>
      </c>
      <c r="E40" s="32">
        <f>SUM(E34:E39)</f>
        <v>7884783</v>
      </c>
      <c r="F40" s="32">
        <f>SUM(F34:F39)</f>
        <v>307687</v>
      </c>
      <c r="G40" s="26"/>
    </row>
    <row r="41" spans="1:7" ht="6.75" customHeight="1">
      <c r="A41" s="30"/>
      <c r="B41" s="29"/>
      <c r="C41" s="35"/>
      <c r="D41" s="60"/>
      <c r="E41" s="32"/>
      <c r="F41" s="32"/>
      <c r="G41" s="26"/>
    </row>
    <row r="42" spans="1:6" ht="11.25">
      <c r="A42" s="6" t="s">
        <v>30</v>
      </c>
      <c r="B42" s="1" t="s">
        <v>75</v>
      </c>
      <c r="C42" s="24">
        <f>ROUND(D42/16,2)</f>
        <v>1.02</v>
      </c>
      <c r="D42" s="57">
        <f>ROUND(E42/F42,1)</f>
        <v>16.3</v>
      </c>
      <c r="E42" s="26">
        <v>4636512</v>
      </c>
      <c r="F42" s="26">
        <v>285265</v>
      </c>
    </row>
    <row r="43" spans="1:6" s="41" customFormat="1" ht="11.25">
      <c r="A43" s="28" t="s">
        <v>24</v>
      </c>
      <c r="B43" s="1" t="s">
        <v>76</v>
      </c>
      <c r="C43" s="24">
        <f>ROUND(D43/16,2)</f>
        <v>1.23</v>
      </c>
      <c r="D43" s="57">
        <f>ROUND(E43/F43,1)</f>
        <v>19.7</v>
      </c>
      <c r="E43" s="26">
        <v>1126879</v>
      </c>
      <c r="F43" s="26">
        <v>57196</v>
      </c>
    </row>
    <row r="44" spans="1:6" ht="11.25">
      <c r="A44" s="6" t="s">
        <v>25</v>
      </c>
      <c r="B44" s="1" t="s">
        <v>77</v>
      </c>
      <c r="C44" s="24">
        <f>ROUND(D44/16,2)</f>
        <v>1.12</v>
      </c>
      <c r="D44" s="57">
        <f>ROUND(E44/F44,1)</f>
        <v>17.9</v>
      </c>
      <c r="E44" s="26">
        <v>198142</v>
      </c>
      <c r="F44" s="26">
        <v>11082</v>
      </c>
    </row>
    <row r="45" spans="1:7" s="42" customFormat="1" ht="11.25">
      <c r="A45" s="28" t="s">
        <v>21</v>
      </c>
      <c r="B45" s="1" t="s">
        <v>78</v>
      </c>
      <c r="C45" s="24">
        <f>IF(D45&gt;0,ROUND(D45/16,2),"0")</f>
        <v>0</v>
      </c>
      <c r="D45" s="57" t="str">
        <f>IF(F45&gt;0,ROUND(E45/F45,1),"0")</f>
        <v>0</v>
      </c>
      <c r="E45" s="26">
        <v>7068</v>
      </c>
      <c r="F45" s="26">
        <v>0</v>
      </c>
      <c r="G45" s="40"/>
    </row>
    <row r="46" spans="1:6" ht="11.25">
      <c r="A46" s="30">
        <v>1.5</v>
      </c>
      <c r="B46" s="2" t="s">
        <v>79</v>
      </c>
      <c r="C46" s="31">
        <f>ROUND(D46/16,2)</f>
        <v>1.06</v>
      </c>
      <c r="D46" s="58">
        <f>ROUND(E46/F46,1)</f>
        <v>16.9</v>
      </c>
      <c r="E46" s="43">
        <f>SUM(E42:E45)</f>
        <v>5968601</v>
      </c>
      <c r="F46" s="43">
        <f>SUM(F42:F45)</f>
        <v>353543</v>
      </c>
    </row>
    <row r="47" spans="1:7" s="42" customFormat="1" ht="6.75" customHeight="1">
      <c r="A47" s="28"/>
      <c r="B47" s="44"/>
      <c r="C47" s="24"/>
      <c r="D47" s="57"/>
      <c r="E47" s="26"/>
      <c r="F47" s="26"/>
      <c r="G47" s="40"/>
    </row>
    <row r="48" spans="1:6" ht="11.25">
      <c r="A48" s="6" t="s">
        <v>17</v>
      </c>
      <c r="B48" s="1" t="s">
        <v>80</v>
      </c>
      <c r="C48" s="24">
        <f>ROUND(D48/16,2)</f>
        <v>2.49</v>
      </c>
      <c r="D48" s="57">
        <f>ROUND(E48/F48,1)</f>
        <v>39.9</v>
      </c>
      <c r="E48" s="26">
        <v>231470</v>
      </c>
      <c r="F48" s="26">
        <v>5803</v>
      </c>
    </row>
    <row r="49" spans="1:6" s="29" customFormat="1" ht="11.25">
      <c r="A49" s="28" t="s">
        <v>5</v>
      </c>
      <c r="B49" s="3" t="s">
        <v>81</v>
      </c>
      <c r="C49" s="39">
        <f>ROUND(D49/16,2)</f>
        <v>4.75</v>
      </c>
      <c r="D49" s="62">
        <f>ROUND(E49/F49,1)</f>
        <v>76</v>
      </c>
      <c r="E49" s="26">
        <v>653506</v>
      </c>
      <c r="F49" s="26">
        <v>8600</v>
      </c>
    </row>
    <row r="50" spans="1:6" s="29" customFormat="1" ht="11.25">
      <c r="A50" s="45">
        <v>1.6</v>
      </c>
      <c r="B50" s="4" t="s">
        <v>82</v>
      </c>
      <c r="C50" s="35">
        <f>ROUND(D50/16,2)</f>
        <v>3.84</v>
      </c>
      <c r="D50" s="60">
        <f>ROUND(E50/F50,1)</f>
        <v>61.4</v>
      </c>
      <c r="E50" s="32">
        <f>SUM(E48:E49)</f>
        <v>884976</v>
      </c>
      <c r="F50" s="32">
        <f>SUM(F48:F49)</f>
        <v>14403</v>
      </c>
    </row>
    <row r="51" spans="1:6" s="29" customFormat="1" ht="6.75" customHeight="1">
      <c r="A51" s="45"/>
      <c r="B51" s="46"/>
      <c r="C51" s="24"/>
      <c r="D51" s="57"/>
      <c r="E51" s="26"/>
      <c r="F51" s="26"/>
    </row>
    <row r="52" spans="1:7" s="29" customFormat="1" ht="11.25">
      <c r="A52" s="30">
        <v>1</v>
      </c>
      <c r="B52" s="29" t="s">
        <v>36</v>
      </c>
      <c r="C52" s="35">
        <f>ROUND(D52/16,2)</f>
        <v>1.19</v>
      </c>
      <c r="D52" s="60">
        <f>ROUND(E52/F52,1)</f>
        <v>19</v>
      </c>
      <c r="E52" s="32">
        <f>SUM(E15,E23,E32,E40,E46,E50)</f>
        <v>74139803</v>
      </c>
      <c r="F52" s="32">
        <f>SUM(F15,F23,F32,F40,F46,F50)</f>
        <v>3894119</v>
      </c>
      <c r="G52" s="32"/>
    </row>
    <row r="53" spans="1:6" s="51" customFormat="1" ht="9">
      <c r="A53" s="55" t="s">
        <v>34</v>
      </c>
      <c r="B53" s="47"/>
      <c r="C53" s="48"/>
      <c r="D53" s="49"/>
      <c r="E53" s="50"/>
      <c r="F53" s="50"/>
    </row>
    <row r="54" spans="1:6" s="51" customFormat="1" ht="9">
      <c r="A54" s="56" t="s">
        <v>35</v>
      </c>
      <c r="C54" s="52"/>
      <c r="D54" s="53"/>
      <c r="E54" s="54"/>
      <c r="F54" s="54"/>
    </row>
  </sheetData>
  <mergeCells count="1">
    <mergeCell ref="A6:B6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Header>&amp;R&amp;"Arial,Regular"25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LonikD</cp:lastModifiedBy>
  <cp:lastPrinted>2004-02-03T18:11:31Z</cp:lastPrinted>
  <dcterms:created xsi:type="dcterms:W3CDTF">1998-02-06T16:27:36Z</dcterms:created>
  <dcterms:modified xsi:type="dcterms:W3CDTF">2004-02-26T12:56:33Z</dcterms:modified>
  <cp:category/>
  <cp:version/>
  <cp:contentType/>
  <cp:contentStatus/>
</cp:coreProperties>
</file>