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090" windowHeight="4455" activeTab="0"/>
  </bookViews>
  <sheets>
    <sheet name="C" sheetId="1" r:id="rId1"/>
  </sheets>
  <definedNames>
    <definedName name="_xlnm.Print_Area" localSheetId="0">'C'!$A$1:$K$45</definedName>
  </definedNames>
  <calcPr fullCalcOnLoad="1"/>
</workbook>
</file>

<file path=xl/sharedStrings.xml><?xml version="1.0" encoding="utf-8"?>
<sst xmlns="http://schemas.openxmlformats.org/spreadsheetml/2006/main" count="59" uniqueCount="48">
  <si>
    <t>INSTRUCTIONAL</t>
  </si>
  <si>
    <t>NON</t>
  </si>
  <si>
    <t>EXPENDITURES</t>
  </si>
  <si>
    <t>NEED</t>
  </si>
  <si>
    <t>ALPENA</t>
  </si>
  <si>
    <t>BAY DE NOC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</si>
  <si>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</si>
  <si>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</si>
  <si>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</si>
  <si>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</si>
  <si>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</si>
  <si>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</si>
  <si>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</si>
  <si>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</si>
  <si>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</si>
  <si>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</si>
  <si>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</si>
  <si>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</si>
  <si>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</si>
  <si>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</t>
  </si>
  <si>
    <t>MONTCALM</t>
  </si>
  <si>
    <t>MOTT</t>
  </si>
  <si>
    <t>MUSKEGON</t>
  </si>
  <si>
    <t>NORTH CENTRAL</t>
  </si>
  <si>
    <t>NORTHWESTERN</t>
  </si>
  <si>
    <t>OAKLAND</t>
  </si>
  <si>
    <t>ST. CLAIR</t>
  </si>
  <si>
    <t>SCHOOLCRAFT</t>
  </si>
  <si>
    <t>SOUTHWESTERN</t>
  </si>
  <si>
    <t>WASHTENAW</t>
  </si>
  <si>
    <t>WAYNE COUNTY</t>
  </si>
  <si>
    <t>WEST SHORE</t>
  </si>
  <si>
    <t>STATE TOTAL</t>
  </si>
  <si>
    <t>PHYSICAL</t>
  </si>
  <si>
    <t>PLANT</t>
  </si>
  <si>
    <t>COST PER</t>
  </si>
  <si>
    <t>EQUIPMENT</t>
  </si>
  <si>
    <t>SQUARE</t>
  </si>
  <si>
    <t>ENERGY</t>
  </si>
  <si>
    <t>CUBIC</t>
  </si>
  <si>
    <t>NEED 4%</t>
  </si>
  <si>
    <t>LESS ENERGY</t>
  </si>
  <si>
    <t>FEET</t>
  </si>
  <si>
    <t>FOOT</t>
  </si>
  <si>
    <t>INSTR. NEED</t>
  </si>
  <si>
    <t>NON-INSTRUCTIONAL NEED FOR</t>
  </si>
  <si>
    <t>Fiscal Year 2004-05</t>
  </si>
  <si>
    <t>TABLE 41 (continued)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</si>
</sst>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&quot;$&quot;#,##0.000_);\(&quot;$&quot;#,##0.000\)"/>
    <numFmt numFmtId="167" formatCode="&quot;$&quot;#,##0.0000_);\(&quot;$&quot;#,##0.0000\)"/>
  </numFmts>
  <fonts count="5">
    <font>
      <sz val="8"/>
      <name val="Helvetica"/>
      <family val="0"/>
    </font>
    <font>
      <b/>
      <sz val="8"/>
      <name val="Helvetica"/>
      <family val="0"/>
    </font>
    <font>
      <i/>
      <sz val="8"/>
      <name val="Helvetica"/>
      <family val="0"/>
    </font>
    <font>
      <b/>
      <i/>
      <sz val="8"/>
      <name val="Helvetica"/>
      <family val="0"/>
    </font>
    <font>
      <sz val="7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5" fontId="0" fillId="2" borderId="0" xfId="0" applyNumberFormat="1" applyFont="1" applyFill="1" applyAlignment="1">
      <alignment vertical="top"/>
    </xf>
    <xf numFmtId="3" fontId="0" fillId="2" borderId="0" xfId="0" applyNumberFormat="1" applyFont="1" applyFill="1" applyAlignment="1">
      <alignment vertical="top"/>
    </xf>
    <xf numFmtId="5" fontId="3" fillId="2" borderId="0" xfId="0" applyNumberFormat="1" applyFont="1" applyFill="1" applyAlignment="1">
      <alignment horizontal="right" vertical="top"/>
    </xf>
    <xf numFmtId="0" fontId="0" fillId="2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5" fontId="0" fillId="2" borderId="0" xfId="0" applyNumberFormat="1" applyFont="1" applyFill="1" applyBorder="1" applyAlignment="1">
      <alignment horizontal="right" vertical="center"/>
    </xf>
    <xf numFmtId="3" fontId="0" fillId="2" borderId="0" xfId="0" applyNumberFormat="1" applyFont="1" applyFill="1" applyBorder="1" applyAlignment="1">
      <alignment horizontal="right" vertical="center"/>
    </xf>
    <xf numFmtId="7" fontId="0" fillId="2" borderId="0" xfId="0" applyNumberFormat="1" applyFont="1" applyFill="1" applyBorder="1" applyAlignment="1">
      <alignment horizontal="right" vertical="center"/>
    </xf>
    <xf numFmtId="164" fontId="0" fillId="2" borderId="0" xfId="0" applyNumberFormat="1" applyFont="1" applyFill="1" applyAlignment="1" applyProtection="1">
      <alignment horizontal="left"/>
      <protection/>
    </xf>
    <xf numFmtId="5" fontId="0" fillId="2" borderId="0" xfId="0" applyNumberFormat="1" applyFont="1" applyFill="1" applyBorder="1" applyAlignment="1">
      <alignment horizontal="right"/>
    </xf>
    <xf numFmtId="5" fontId="0" fillId="2" borderId="0" xfId="0" applyNumberFormat="1" applyFont="1" applyFill="1" applyAlignment="1" applyProtection="1">
      <alignment/>
      <protection/>
    </xf>
    <xf numFmtId="3" fontId="0" fillId="2" borderId="0" xfId="0" applyNumberFormat="1" applyFont="1" applyFill="1" applyAlignment="1" applyProtection="1">
      <alignment/>
      <protection/>
    </xf>
    <xf numFmtId="0" fontId="0" fillId="2" borderId="0" xfId="0" applyFont="1" applyFill="1" applyAlignment="1">
      <alignment/>
    </xf>
    <xf numFmtId="164" fontId="0" fillId="2" borderId="0" xfId="0" applyNumberFormat="1" applyFont="1" applyFill="1" applyBorder="1" applyAlignment="1" applyProtection="1">
      <alignment horizontal="left"/>
      <protection/>
    </xf>
    <xf numFmtId="5" fontId="0" fillId="2" borderId="0" xfId="0" applyNumberFormat="1" applyFont="1" applyFill="1" applyBorder="1" applyAlignment="1">
      <alignment/>
    </xf>
    <xf numFmtId="5" fontId="0" fillId="2" borderId="0" xfId="0" applyNumberFormat="1" applyFont="1" applyFill="1" applyBorder="1" applyAlignment="1" applyProtection="1">
      <alignment/>
      <protection/>
    </xf>
    <xf numFmtId="3" fontId="0" fillId="2" borderId="0" xfId="0" applyNumberFormat="1" applyFont="1" applyFill="1" applyBorder="1" applyAlignment="1" applyProtection="1">
      <alignment/>
      <protection/>
    </xf>
    <xf numFmtId="0" fontId="3" fillId="2" borderId="1" xfId="0" applyFont="1" applyFill="1" applyBorder="1" applyAlignment="1">
      <alignment vertical="center"/>
    </xf>
    <xf numFmtId="5" fontId="3" fillId="2" borderId="1" xfId="0" applyNumberFormat="1" applyFont="1" applyFill="1" applyBorder="1" applyAlignment="1">
      <alignment vertical="center"/>
    </xf>
    <xf numFmtId="5" fontId="3" fillId="2" borderId="1" xfId="0" applyNumberFormat="1" applyFont="1" applyFill="1" applyBorder="1" applyAlignment="1" applyProtection="1">
      <alignment vertical="center"/>
      <protection/>
    </xf>
    <xf numFmtId="5" fontId="3" fillId="2" borderId="1" xfId="0" applyNumberFormat="1" applyFont="1" applyFill="1" applyBorder="1" applyAlignment="1">
      <alignment horizontal="right" vertical="center"/>
    </xf>
    <xf numFmtId="5" fontId="3" fillId="3" borderId="1" xfId="0" applyNumberFormat="1" applyFont="1" applyFill="1" applyBorder="1" applyAlignment="1" applyProtection="1">
      <alignment vertical="center"/>
      <protection/>
    </xf>
    <xf numFmtId="3" fontId="3" fillId="2" borderId="1" xfId="0" applyNumberFormat="1" applyFont="1" applyFill="1" applyBorder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0" fontId="0" fillId="2" borderId="0" xfId="0" applyFont="1" applyFill="1" applyAlignment="1">
      <alignment/>
    </xf>
    <xf numFmtId="5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0" fontId="1" fillId="2" borderId="0" xfId="0" applyFont="1" applyFill="1" applyAlignment="1">
      <alignment horizontal="left"/>
    </xf>
    <xf numFmtId="7" fontId="0" fillId="2" borderId="0" xfId="0" applyNumberFormat="1" applyFont="1" applyFill="1" applyAlignment="1">
      <alignment vertical="top"/>
    </xf>
    <xf numFmtId="167" fontId="0" fillId="2" borderId="0" xfId="0" applyNumberFormat="1" applyFont="1" applyFill="1" applyAlignment="1">
      <alignment vertical="top"/>
    </xf>
    <xf numFmtId="167" fontId="0" fillId="2" borderId="0" xfId="0" applyNumberFormat="1" applyFont="1" applyFill="1" applyBorder="1" applyAlignment="1">
      <alignment horizontal="right" vertical="center"/>
    </xf>
    <xf numFmtId="7" fontId="0" fillId="2" borderId="0" xfId="0" applyNumberFormat="1" applyFont="1" applyFill="1" applyAlignment="1" applyProtection="1">
      <alignment/>
      <protection/>
    </xf>
    <xf numFmtId="167" fontId="0" fillId="2" borderId="0" xfId="0" applyNumberFormat="1" applyFont="1" applyFill="1" applyBorder="1" applyAlignment="1">
      <alignment horizontal="right"/>
    </xf>
    <xf numFmtId="5" fontId="0" fillId="2" borderId="0" xfId="0" applyNumberFormat="1" applyFont="1" applyFill="1" applyAlignment="1">
      <alignment/>
    </xf>
    <xf numFmtId="7" fontId="3" fillId="2" borderId="1" xfId="0" applyNumberFormat="1" applyFont="1" applyFill="1" applyBorder="1" applyAlignment="1" applyProtection="1">
      <alignment vertical="center"/>
      <protection/>
    </xf>
    <xf numFmtId="167" fontId="3" fillId="2" borderId="1" xfId="0" applyNumberFormat="1" applyFont="1" applyFill="1" applyBorder="1" applyAlignment="1">
      <alignment horizontal="right" vertical="center"/>
    </xf>
    <xf numFmtId="7" fontId="0" fillId="2" borderId="0" xfId="0" applyNumberFormat="1" applyFont="1" applyFill="1" applyAlignment="1">
      <alignment/>
    </xf>
    <xf numFmtId="167" fontId="0" fillId="2" borderId="0" xfId="0" applyNumberFormat="1" applyFont="1" applyFill="1" applyAlignment="1">
      <alignment/>
    </xf>
    <xf numFmtId="0" fontId="4" fillId="2" borderId="0" xfId="0" applyFont="1" applyFill="1" applyAlignment="1">
      <alignment vertical="center"/>
    </xf>
    <xf numFmtId="5" fontId="0" fillId="2" borderId="0" xfId="0" applyNumberFormat="1" applyFont="1" applyFill="1" applyAlignment="1">
      <alignment horizontal="left"/>
    </xf>
    <xf numFmtId="5" fontId="3" fillId="2" borderId="2" xfId="0" applyNumberFormat="1" applyFont="1" applyFill="1" applyBorder="1" applyAlignment="1">
      <alignment horizontal="right" vertical="center"/>
    </xf>
    <xf numFmtId="5" fontId="0" fillId="2" borderId="2" xfId="0" applyNumberFormat="1" applyFont="1" applyFill="1" applyBorder="1" applyAlignment="1">
      <alignment horizontal="right" vertical="center"/>
    </xf>
    <xf numFmtId="5" fontId="0" fillId="2" borderId="0" xfId="0" applyNumberFormat="1" applyFont="1" applyFill="1" applyAlignment="1">
      <alignment horizontal="right" vertical="center"/>
    </xf>
    <xf numFmtId="3" fontId="0" fillId="2" borderId="0" xfId="0" applyNumberFormat="1" applyFont="1" applyFill="1" applyAlignment="1">
      <alignment horizontal="right" vertical="center"/>
    </xf>
    <xf numFmtId="7" fontId="0" fillId="2" borderId="0" xfId="0" applyNumberFormat="1" applyFont="1" applyFill="1" applyAlignment="1">
      <alignment horizontal="right" vertical="center"/>
    </xf>
    <xf numFmtId="5" fontId="0" fillId="2" borderId="3" xfId="0" applyNumberFormat="1" applyFont="1" applyFill="1" applyBorder="1" applyAlignment="1">
      <alignment horizontal="right" vertical="center"/>
    </xf>
    <xf numFmtId="3" fontId="0" fillId="2" borderId="3" xfId="0" applyNumberFormat="1" applyFont="1" applyFill="1" applyBorder="1" applyAlignment="1">
      <alignment horizontal="right" vertical="center"/>
    </xf>
    <xf numFmtId="7" fontId="0" fillId="2" borderId="3" xfId="0" applyNumberFormat="1" applyFont="1" applyFill="1" applyBorder="1" applyAlignment="1">
      <alignment horizontal="right" vertical="center"/>
    </xf>
    <xf numFmtId="5" fontId="0" fillId="2" borderId="2" xfId="0" applyNumberFormat="1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horizontal="centerContinuous" vertical="center"/>
    </xf>
    <xf numFmtId="7" fontId="2" fillId="2" borderId="2" xfId="0" applyNumberFormat="1" applyFont="1" applyFill="1" applyBorder="1" applyAlignment="1">
      <alignment horizontal="centerContinuous" vertical="center"/>
    </xf>
    <xf numFmtId="3" fontId="3" fillId="2" borderId="2" xfId="0" applyNumberFormat="1" applyFont="1" applyFill="1" applyBorder="1" applyAlignment="1">
      <alignment horizontal="centerContinuous" vertical="center"/>
    </xf>
    <xf numFmtId="167" fontId="0" fillId="2" borderId="2" xfId="0" applyNumberFormat="1" applyFont="1" applyFill="1" applyBorder="1" applyAlignment="1">
      <alignment horizontal="right" vertical="center"/>
    </xf>
    <xf numFmtId="167" fontId="0" fillId="2" borderId="0" xfId="0" applyNumberFormat="1" applyFont="1" applyFill="1" applyAlignment="1">
      <alignment horizontal="right" vertical="center"/>
    </xf>
    <xf numFmtId="167" fontId="0" fillId="2" borderId="3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showGridLines="0" tabSelected="1" workbookViewId="0" topLeftCell="A1">
      <selection activeCell="A1" sqref="A1"/>
    </sheetView>
  </sheetViews>
  <sheetFormatPr defaultColWidth="9.33203125" defaultRowHeight="10.5"/>
  <cols>
    <col min="1" max="1" width="20.83203125" style="27" customWidth="1"/>
    <col min="2" max="2" width="14.83203125" style="28" customWidth="1"/>
    <col min="3" max="3" width="10.16015625" style="29" customWidth="1"/>
    <col min="4" max="4" width="10.83203125" style="39" customWidth="1"/>
    <col min="5" max="5" width="13.83203125" style="28" customWidth="1"/>
    <col min="6" max="6" width="14.83203125" style="28" customWidth="1"/>
    <col min="7" max="7" width="11.66015625" style="29" customWidth="1"/>
    <col min="8" max="8" width="11.5" style="40" customWidth="1"/>
    <col min="9" max="9" width="11.83203125" style="28" customWidth="1"/>
    <col min="10" max="10" width="14.83203125" style="28" customWidth="1"/>
    <col min="11" max="11" width="17.83203125" style="28" customWidth="1"/>
    <col min="12" max="16384" width="9.33203125" style="27" customWidth="1"/>
  </cols>
  <sheetData>
    <row r="1" spans="1:11" s="4" customFormat="1" ht="11.25">
      <c r="A1" s="30" t="s">
        <v>47</v>
      </c>
      <c r="B1" s="42"/>
      <c r="C1" s="2"/>
      <c r="D1" s="31"/>
      <c r="E1" s="1"/>
      <c r="F1" s="1"/>
      <c r="G1" s="2"/>
      <c r="H1" s="32"/>
      <c r="I1" s="1"/>
      <c r="J1" s="1"/>
      <c r="K1" s="3"/>
    </row>
    <row r="2" spans="1:11" s="4" customFormat="1" ht="11.25">
      <c r="A2" s="60" t="s">
        <v>45</v>
      </c>
      <c r="B2" s="61"/>
      <c r="C2" s="2"/>
      <c r="D2" s="31"/>
      <c r="E2" s="1"/>
      <c r="F2" s="1"/>
      <c r="G2" s="2"/>
      <c r="H2" s="32"/>
      <c r="I2" s="1"/>
      <c r="J2" s="1"/>
      <c r="K2" s="1"/>
    </row>
    <row r="3" spans="1:11" s="4" customFormat="1" ht="11.25">
      <c r="A3" s="30" t="s">
        <v>46</v>
      </c>
      <c r="B3" s="42"/>
      <c r="C3" s="2"/>
      <c r="D3" s="31"/>
      <c r="E3" s="1"/>
      <c r="F3" s="1"/>
      <c r="G3" s="2"/>
      <c r="H3" s="32"/>
      <c r="I3" s="1"/>
      <c r="J3" s="1"/>
      <c r="K3" s="1"/>
    </row>
    <row r="4" spans="1:11" s="4" customFormat="1" ht="11.25">
      <c r="A4" s="5"/>
      <c r="B4" s="1"/>
      <c r="C4" s="2"/>
      <c r="D4" s="31"/>
      <c r="E4" s="1"/>
      <c r="F4" s="1"/>
      <c r="G4" s="2"/>
      <c r="H4" s="32"/>
      <c r="I4" s="1"/>
      <c r="J4" s="1"/>
      <c r="K4" s="1"/>
    </row>
    <row r="5" spans="1:11" s="41" customFormat="1" ht="11.25">
      <c r="A5" s="53"/>
      <c r="B5" s="44" t="s">
        <v>33</v>
      </c>
      <c r="C5" s="54"/>
      <c r="D5" s="55"/>
      <c r="E5" s="51"/>
      <c r="F5" s="44"/>
      <c r="G5" s="56"/>
      <c r="H5" s="57"/>
      <c r="I5" s="44"/>
      <c r="J5" s="43"/>
      <c r="K5" s="51"/>
    </row>
    <row r="6" spans="1:11" s="41" customFormat="1" ht="11.25">
      <c r="A6" s="7"/>
      <c r="B6" s="8" t="s">
        <v>34</v>
      </c>
      <c r="C6" s="9"/>
      <c r="D6" s="10" t="s">
        <v>35</v>
      </c>
      <c r="E6" s="45" t="s">
        <v>33</v>
      </c>
      <c r="F6" s="8"/>
      <c r="G6" s="9"/>
      <c r="H6" s="33" t="s">
        <v>35</v>
      </c>
      <c r="I6" s="8"/>
      <c r="J6" s="8" t="s">
        <v>36</v>
      </c>
      <c r="K6" s="45" t="s">
        <v>1</v>
      </c>
    </row>
    <row r="7" spans="1:11" s="41" customFormat="1" ht="11.25">
      <c r="A7" s="6"/>
      <c r="B7" s="8" t="s">
        <v>2</v>
      </c>
      <c r="C7" s="46" t="s">
        <v>37</v>
      </c>
      <c r="D7" s="47" t="s">
        <v>37</v>
      </c>
      <c r="E7" s="45" t="s">
        <v>34</v>
      </c>
      <c r="F7" s="8" t="s">
        <v>38</v>
      </c>
      <c r="G7" s="46" t="s">
        <v>39</v>
      </c>
      <c r="H7" s="58" t="s">
        <v>39</v>
      </c>
      <c r="I7" s="8" t="s">
        <v>38</v>
      </c>
      <c r="J7" s="45" t="s">
        <v>40</v>
      </c>
      <c r="K7" s="45" t="s">
        <v>0</v>
      </c>
    </row>
    <row r="8" spans="1:11" s="41" customFormat="1" ht="11.25">
      <c r="A8" s="52"/>
      <c r="B8" s="48" t="s">
        <v>41</v>
      </c>
      <c r="C8" s="49" t="s">
        <v>42</v>
      </c>
      <c r="D8" s="50" t="s">
        <v>43</v>
      </c>
      <c r="E8" s="48" t="s">
        <v>3</v>
      </c>
      <c r="F8" s="48" t="s">
        <v>2</v>
      </c>
      <c r="G8" s="49" t="s">
        <v>42</v>
      </c>
      <c r="H8" s="59" t="s">
        <v>43</v>
      </c>
      <c r="I8" s="48" t="s">
        <v>3</v>
      </c>
      <c r="J8" s="48" t="s">
        <v>44</v>
      </c>
      <c r="K8" s="48" t="s">
        <v>3</v>
      </c>
    </row>
    <row r="9" spans="1:11" s="6" customFormat="1" ht="11.25">
      <c r="A9" s="7"/>
      <c r="B9" s="8"/>
      <c r="C9" s="9"/>
      <c r="D9" s="10"/>
      <c r="E9" s="8"/>
      <c r="F9" s="8"/>
      <c r="G9" s="9"/>
      <c r="H9" s="33"/>
      <c r="I9" s="8"/>
      <c r="J9" s="8"/>
      <c r="K9" s="8"/>
    </row>
    <row r="10" spans="1:11" s="15" customFormat="1" ht="11.25">
      <c r="A10" s="11" t="s">
        <v>4</v>
      </c>
      <c r="B10" s="12">
        <v>924812</v>
      </c>
      <c r="C10" s="14">
        <v>407432</v>
      </c>
      <c r="D10" s="34">
        <f>ROUND(B10/C10,2)</f>
        <v>2.27</v>
      </c>
      <c r="E10" s="12">
        <f>ROUND($D$45*C10,0)</f>
        <v>2081978</v>
      </c>
      <c r="F10" s="13">
        <v>318289</v>
      </c>
      <c r="G10" s="14">
        <v>6522411</v>
      </c>
      <c r="H10" s="35">
        <f>ROUND(F10/G10,4)</f>
        <v>0.0488</v>
      </c>
      <c r="I10" s="13">
        <f>ROUND($H$45*G10,0)</f>
        <v>605280</v>
      </c>
      <c r="J10" s="36">
        <v>189991</v>
      </c>
      <c r="K10" s="36">
        <v>6869591</v>
      </c>
    </row>
    <row r="11" spans="1:11" s="15" customFormat="1" ht="11.25">
      <c r="A11" s="11" t="s">
        <v>5</v>
      </c>
      <c r="B11" s="12">
        <v>853695</v>
      </c>
      <c r="C11" s="14">
        <v>327544</v>
      </c>
      <c r="D11" s="34">
        <f>ROUND(B11/C11,2)</f>
        <v>2.61</v>
      </c>
      <c r="E11" s="12">
        <f>ROUND($D$45*C11,0)</f>
        <v>1673750</v>
      </c>
      <c r="F11" s="13">
        <v>359043</v>
      </c>
      <c r="G11" s="14">
        <v>4260479</v>
      </c>
      <c r="H11" s="35">
        <f>ROUND(F11/G11,4)</f>
        <v>0.0843</v>
      </c>
      <c r="I11" s="13">
        <f>ROUND($H$45*G11,0)</f>
        <v>395372</v>
      </c>
      <c r="J11" s="36">
        <v>225852</v>
      </c>
      <c r="K11" s="36">
        <v>7220711</v>
      </c>
    </row>
    <row r="12" spans="1:11" s="15" customFormat="1" ht="11.25">
      <c r="A12" s="11" t="s">
        <v>6</v>
      </c>
      <c r="B12" s="12">
        <v>4021953</v>
      </c>
      <c r="C12" s="14">
        <v>894636</v>
      </c>
      <c r="D12" s="34">
        <f>ROUND(B12/C12,2)</f>
        <v>4.5</v>
      </c>
      <c r="E12" s="12">
        <f>ROUND($D$45*C12,0)</f>
        <v>4571590</v>
      </c>
      <c r="F12" s="13">
        <v>1284518</v>
      </c>
      <c r="G12" s="14">
        <v>13484294</v>
      </c>
      <c r="H12" s="35">
        <f>ROUND(F12/G12,4)</f>
        <v>0.0953</v>
      </c>
      <c r="I12" s="13">
        <f>ROUND($H$45*G12,0)</f>
        <v>1251342</v>
      </c>
      <c r="J12" s="36">
        <v>840086</v>
      </c>
      <c r="K12" s="36">
        <v>22766301</v>
      </c>
    </row>
    <row r="13" spans="1:11" s="15" customFormat="1" ht="11.25">
      <c r="A13" s="11" t="s">
        <v>7</v>
      </c>
      <c r="B13" s="12">
        <v>618901</v>
      </c>
      <c r="C13" s="14">
        <v>151000</v>
      </c>
      <c r="D13" s="34">
        <f>ROUND(B13/C13,2)</f>
        <v>4.1</v>
      </c>
      <c r="E13" s="12">
        <f>ROUND($D$45*C13,0)</f>
        <v>771610</v>
      </c>
      <c r="F13" s="13">
        <v>192827</v>
      </c>
      <c r="G13" s="14">
        <v>1750800</v>
      </c>
      <c r="H13" s="35">
        <f>ROUND(F13/G13,4)</f>
        <v>0.1101</v>
      </c>
      <c r="I13" s="13">
        <f>ROUND($H$45*G13,0)</f>
        <v>162474</v>
      </c>
      <c r="J13" s="36">
        <v>133581</v>
      </c>
      <c r="K13" s="36">
        <v>4295139</v>
      </c>
    </row>
    <row r="14" spans="1:11" s="15" customFormat="1" ht="11.25">
      <c r="A14" s="11"/>
      <c r="B14" s="12"/>
      <c r="C14" s="14"/>
      <c r="D14" s="34"/>
      <c r="E14" s="12"/>
      <c r="F14" s="13"/>
      <c r="G14" s="14"/>
      <c r="H14" s="35"/>
      <c r="I14" s="13"/>
      <c r="J14" s="36"/>
      <c r="K14" s="36"/>
    </row>
    <row r="15" spans="1:11" s="15" customFormat="1" ht="11.25">
      <c r="A15" s="11" t="s">
        <v>8</v>
      </c>
      <c r="B15" s="12">
        <v>498579</v>
      </c>
      <c r="C15" s="14">
        <v>207520</v>
      </c>
      <c r="D15" s="34">
        <f>ROUND(B15/C15,2)</f>
        <v>2.4</v>
      </c>
      <c r="E15" s="12">
        <f>ROUND($D$45*C15,0)</f>
        <v>1060427</v>
      </c>
      <c r="F15" s="13">
        <v>154104</v>
      </c>
      <c r="G15" s="14">
        <v>3609805</v>
      </c>
      <c r="H15" s="35">
        <f>ROUND(F15/G15,4)</f>
        <v>0.0427</v>
      </c>
      <c r="I15" s="13">
        <f>ROUND($H$45*G15,0)</f>
        <v>334990</v>
      </c>
      <c r="J15" s="36">
        <v>100480</v>
      </c>
      <c r="K15" s="36">
        <v>3783720</v>
      </c>
    </row>
    <row r="16" spans="1:11" s="15" customFormat="1" ht="11.25">
      <c r="A16" s="11" t="s">
        <v>9</v>
      </c>
      <c r="B16" s="12">
        <v>6839520</v>
      </c>
      <c r="C16" s="14">
        <v>1190754</v>
      </c>
      <c r="D16" s="34">
        <f>ROUND(B16/C16,2)</f>
        <v>5.74</v>
      </c>
      <c r="E16" s="12">
        <f>ROUND($D$45*C16,0)</f>
        <v>6084753</v>
      </c>
      <c r="F16" s="13">
        <v>1073882</v>
      </c>
      <c r="G16" s="14">
        <v>18681069</v>
      </c>
      <c r="H16" s="35">
        <f>ROUND(F16/G16,4)</f>
        <v>0.0575</v>
      </c>
      <c r="I16" s="13">
        <f>ROUND($H$45*G16,0)</f>
        <v>1733603</v>
      </c>
      <c r="J16" s="36">
        <v>1104117</v>
      </c>
      <c r="K16" s="36">
        <v>30492963</v>
      </c>
    </row>
    <row r="17" spans="1:11" s="15" customFormat="1" ht="11.25">
      <c r="A17" s="11" t="s">
        <v>10</v>
      </c>
      <c r="B17" s="12">
        <v>5041255</v>
      </c>
      <c r="C17" s="14">
        <v>866855</v>
      </c>
      <c r="D17" s="34">
        <f>ROUND(B17/C17,2)</f>
        <v>5.82</v>
      </c>
      <c r="E17" s="12">
        <f>ROUND($D$45*C17,0)</f>
        <v>4429629</v>
      </c>
      <c r="F17" s="13">
        <v>1454300</v>
      </c>
      <c r="G17" s="14">
        <v>12146803</v>
      </c>
      <c r="H17" s="35">
        <f>ROUND(F17/G17,4)</f>
        <v>0.1197</v>
      </c>
      <c r="I17" s="13">
        <f>ROUND($H$45*G17,0)</f>
        <v>1127223</v>
      </c>
      <c r="J17" s="36">
        <v>1055346</v>
      </c>
      <c r="K17" s="36">
        <v>28310706</v>
      </c>
    </row>
    <row r="18" spans="1:11" s="15" customFormat="1" ht="11.25">
      <c r="A18" s="11" t="s">
        <v>11</v>
      </c>
      <c r="B18" s="12">
        <v>2891246</v>
      </c>
      <c r="C18" s="14">
        <v>519461</v>
      </c>
      <c r="D18" s="34">
        <f>ROUND(B18/C18,2)</f>
        <v>5.57</v>
      </c>
      <c r="E18" s="12">
        <f>ROUND($D$45*C18,0)</f>
        <v>2654446</v>
      </c>
      <c r="F18" s="13">
        <v>614613</v>
      </c>
      <c r="G18" s="14">
        <v>8799224</v>
      </c>
      <c r="H18" s="35">
        <f>ROUND(F18/G18,4)</f>
        <v>0.0698</v>
      </c>
      <c r="I18" s="13">
        <f>ROUND($H$45*G18,0)</f>
        <v>816568</v>
      </c>
      <c r="J18" s="36">
        <v>461266</v>
      </c>
      <c r="K18" s="36">
        <v>13183127</v>
      </c>
    </row>
    <row r="19" spans="1:11" s="15" customFormat="1" ht="11.25">
      <c r="A19" s="11"/>
      <c r="B19" s="12"/>
      <c r="C19" s="14"/>
      <c r="D19" s="34"/>
      <c r="E19" s="12"/>
      <c r="F19" s="13"/>
      <c r="G19" s="14"/>
      <c r="H19" s="35"/>
      <c r="I19" s="13"/>
      <c r="J19" s="36"/>
      <c r="K19" s="36"/>
    </row>
    <row r="20" spans="1:11" s="15" customFormat="1" ht="11.25">
      <c r="A20" s="11" t="s">
        <v>12</v>
      </c>
      <c r="B20" s="12">
        <v>2912422</v>
      </c>
      <c r="C20" s="14">
        <v>580520</v>
      </c>
      <c r="D20" s="34">
        <f>ROUND(B20/C20,2)</f>
        <v>5.02</v>
      </c>
      <c r="E20" s="12">
        <f>ROUND($D$45*C20,0)</f>
        <v>2966457</v>
      </c>
      <c r="F20" s="13">
        <v>1116772</v>
      </c>
      <c r="G20" s="14">
        <v>9273274</v>
      </c>
      <c r="H20" s="35">
        <f>ROUND(F20/G20,4)</f>
        <v>0.1204</v>
      </c>
      <c r="I20" s="13">
        <f>ROUND($H$45*G20,0)</f>
        <v>860560</v>
      </c>
      <c r="J20" s="36">
        <v>823024</v>
      </c>
      <c r="K20" s="36">
        <v>20447024</v>
      </c>
    </row>
    <row r="21" spans="1:11" s="15" customFormat="1" ht="11.25">
      <c r="A21" s="11" t="s">
        <v>13</v>
      </c>
      <c r="B21" s="12">
        <v>2005891</v>
      </c>
      <c r="C21" s="14">
        <v>529549</v>
      </c>
      <c r="D21" s="34">
        <f>ROUND(B21/C21,2)</f>
        <v>3.79</v>
      </c>
      <c r="E21" s="12">
        <f>ROUND($D$45*C21,0)</f>
        <v>2705995</v>
      </c>
      <c r="F21" s="13">
        <v>669611.03</v>
      </c>
      <c r="G21" s="14">
        <v>7455421</v>
      </c>
      <c r="H21" s="35">
        <f>ROUND(F21/G21,4)</f>
        <v>0.0898</v>
      </c>
      <c r="I21" s="13">
        <f>ROUND($H$45*G21,0)</f>
        <v>691863</v>
      </c>
      <c r="J21" s="36">
        <v>485520</v>
      </c>
      <c r="K21" s="36">
        <v>15947700</v>
      </c>
    </row>
    <row r="22" spans="1:11" s="15" customFormat="1" ht="11.25">
      <c r="A22" s="11" t="s">
        <v>14</v>
      </c>
      <c r="B22" s="12">
        <v>1276002</v>
      </c>
      <c r="C22" s="14">
        <v>276469</v>
      </c>
      <c r="D22" s="34">
        <f>ROUND(B22/C22,2)</f>
        <v>4.62</v>
      </c>
      <c r="E22" s="12">
        <f>ROUND($D$45*C22,0)</f>
        <v>1412757</v>
      </c>
      <c r="F22" s="13">
        <v>310429</v>
      </c>
      <c r="G22" s="14">
        <v>3847580</v>
      </c>
      <c r="H22" s="35">
        <f>ROUND(F22/G22,4)</f>
        <v>0.0807</v>
      </c>
      <c r="I22" s="13">
        <f>ROUND($H$45*G22,0)</f>
        <v>357055</v>
      </c>
      <c r="J22" s="36">
        <v>157770</v>
      </c>
      <c r="K22" s="36">
        <v>5935752</v>
      </c>
    </row>
    <row r="23" spans="1:11" s="15" customFormat="1" ht="11.25">
      <c r="A23" s="11" t="s">
        <v>15</v>
      </c>
      <c r="B23" s="12">
        <v>1733180</v>
      </c>
      <c r="C23" s="14">
        <v>520071</v>
      </c>
      <c r="D23" s="34">
        <f>ROUND(B23/C23,2)</f>
        <v>3.33</v>
      </c>
      <c r="E23" s="12">
        <f>ROUND($D$45*C23,0)</f>
        <v>2657563</v>
      </c>
      <c r="F23" s="13">
        <v>476885.97</v>
      </c>
      <c r="G23" s="14">
        <v>10064564</v>
      </c>
      <c r="H23" s="35">
        <f>ROUND(F23/G23,4)</f>
        <v>0.0474</v>
      </c>
      <c r="I23" s="13">
        <f>ROUND($H$45*G23,0)</f>
        <v>933992</v>
      </c>
      <c r="J23" s="36">
        <v>391479</v>
      </c>
      <c r="K23" s="36">
        <v>10997156</v>
      </c>
    </row>
    <row r="24" spans="1:11" s="15" customFormat="1" ht="11.25">
      <c r="A24" s="11"/>
      <c r="B24" s="12"/>
      <c r="C24" s="14"/>
      <c r="D24" s="34"/>
      <c r="E24" s="12"/>
      <c r="F24" s="13"/>
      <c r="G24" s="14"/>
      <c r="H24" s="35"/>
      <c r="I24" s="13"/>
      <c r="J24" s="36"/>
      <c r="K24" s="36"/>
    </row>
    <row r="25" spans="1:11" s="15" customFormat="1" ht="11.25">
      <c r="A25" s="11" t="s">
        <v>16</v>
      </c>
      <c r="B25" s="12">
        <v>4963887</v>
      </c>
      <c r="C25" s="14">
        <v>1131497</v>
      </c>
      <c r="D25" s="34">
        <f>ROUND(B25/C25,2)</f>
        <v>4.39</v>
      </c>
      <c r="E25" s="12">
        <f>ROUND($D$45*C25,0)</f>
        <v>5781950</v>
      </c>
      <c r="F25" s="13">
        <v>1350012.46</v>
      </c>
      <c r="G25" s="14">
        <v>12446467</v>
      </c>
      <c r="H25" s="35">
        <f>ROUND(F25/G25,4)</f>
        <v>0.1085</v>
      </c>
      <c r="I25" s="13">
        <f>ROUND($H$45*G25,0)</f>
        <v>1155032</v>
      </c>
      <c r="J25" s="36">
        <v>1616545</v>
      </c>
      <c r="K25" s="36">
        <v>39468105</v>
      </c>
    </row>
    <row r="26" spans="1:11" s="15" customFormat="1" ht="11.25">
      <c r="A26" s="11" t="s">
        <v>17</v>
      </c>
      <c r="B26" s="12">
        <v>9759391</v>
      </c>
      <c r="C26" s="14">
        <v>1539569</v>
      </c>
      <c r="D26" s="34">
        <f>ROUND(B26/C26,2)</f>
        <v>6.34</v>
      </c>
      <c r="E26" s="12">
        <f>ROUND($D$45*C26,0)</f>
        <v>7867198</v>
      </c>
      <c r="F26" s="13">
        <v>3017598.36</v>
      </c>
      <c r="G26" s="14">
        <v>24610046</v>
      </c>
      <c r="H26" s="35">
        <f>ROUND(F26/G26,4)</f>
        <v>0.1226</v>
      </c>
      <c r="I26" s="13">
        <f>ROUND($H$45*G26,0)</f>
        <v>2283812</v>
      </c>
      <c r="J26" s="36">
        <v>1841017</v>
      </c>
      <c r="K26" s="36">
        <v>47493112</v>
      </c>
    </row>
    <row r="27" spans="1:11" s="15" customFormat="1" ht="11.25">
      <c r="A27" s="11" t="s">
        <v>18</v>
      </c>
      <c r="B27" s="12">
        <v>790832</v>
      </c>
      <c r="C27" s="14">
        <v>245672</v>
      </c>
      <c r="D27" s="34">
        <f>ROUND(B27/C27,2)</f>
        <v>3.22</v>
      </c>
      <c r="E27" s="12">
        <f>ROUND($D$45*C27,0)</f>
        <v>1255384</v>
      </c>
      <c r="F27" s="13">
        <v>336369</v>
      </c>
      <c r="G27" s="14">
        <v>3248697</v>
      </c>
      <c r="H27" s="35">
        <f>ROUND(F27/G27,4)</f>
        <v>0.1035</v>
      </c>
      <c r="I27" s="13">
        <f>ROUND($H$45*G27,0)</f>
        <v>301479</v>
      </c>
      <c r="J27" s="36">
        <v>252198</v>
      </c>
      <c r="K27" s="36">
        <v>6978746</v>
      </c>
    </row>
    <row r="28" spans="1:11" s="15" customFormat="1" ht="11.25">
      <c r="A28" s="11" t="s">
        <v>19</v>
      </c>
      <c r="B28" s="12">
        <v>1972901</v>
      </c>
      <c r="C28" s="14">
        <v>327676</v>
      </c>
      <c r="D28" s="34">
        <f>ROUND(B28/C28,2)</f>
        <v>6.02</v>
      </c>
      <c r="E28" s="12">
        <f>ROUND($D$45*C28,0)</f>
        <v>1674424</v>
      </c>
      <c r="F28" s="13">
        <v>422268</v>
      </c>
      <c r="G28" s="14">
        <v>5066494</v>
      </c>
      <c r="H28" s="35">
        <f>ROUND(F28/G28,4)</f>
        <v>0.0833</v>
      </c>
      <c r="I28" s="13">
        <f>ROUND($H$45*G28,0)</f>
        <v>470171</v>
      </c>
      <c r="J28" s="36">
        <v>304394</v>
      </c>
      <c r="K28" s="36">
        <v>9740515</v>
      </c>
    </row>
    <row r="29" spans="1:11" s="15" customFormat="1" ht="11.25">
      <c r="A29" s="11"/>
      <c r="B29" s="12"/>
      <c r="C29" s="14"/>
      <c r="D29" s="34"/>
      <c r="E29" s="12"/>
      <c r="F29" s="13"/>
      <c r="G29" s="14"/>
      <c r="H29" s="35"/>
      <c r="I29" s="13"/>
      <c r="J29" s="36"/>
      <c r="K29" s="36"/>
    </row>
    <row r="30" spans="1:11" s="15" customFormat="1" ht="11.25">
      <c r="A30" s="11" t="s">
        <v>20</v>
      </c>
      <c r="B30" s="12">
        <v>839925</v>
      </c>
      <c r="C30" s="14">
        <v>205780</v>
      </c>
      <c r="D30" s="34">
        <f>ROUND(B30/C30,2)</f>
        <v>4.08</v>
      </c>
      <c r="E30" s="12">
        <f>ROUND($D$45*C30,0)</f>
        <v>1051536</v>
      </c>
      <c r="F30" s="13">
        <v>301259</v>
      </c>
      <c r="G30" s="14">
        <v>3283977</v>
      </c>
      <c r="H30" s="35">
        <f>ROUND(F30/G30,4)</f>
        <v>0.0917</v>
      </c>
      <c r="I30" s="13">
        <f>ROUND($H$45*G30,0)</f>
        <v>304753</v>
      </c>
      <c r="J30" s="36">
        <v>127888</v>
      </c>
      <c r="K30" s="36">
        <v>5030808</v>
      </c>
    </row>
    <row r="31" spans="1:11" s="15" customFormat="1" ht="11.25">
      <c r="A31" s="11" t="s">
        <v>21</v>
      </c>
      <c r="B31" s="12">
        <v>5417855</v>
      </c>
      <c r="C31" s="14">
        <v>1009142</v>
      </c>
      <c r="D31" s="34">
        <f>ROUND(B31/C31,2)</f>
        <v>5.37</v>
      </c>
      <c r="E31" s="12">
        <f>ROUND($D$45*C31,0)</f>
        <v>5156716</v>
      </c>
      <c r="F31" s="13">
        <v>1328952</v>
      </c>
      <c r="G31" s="14">
        <v>14434447</v>
      </c>
      <c r="H31" s="35">
        <f>ROUND(F31/G31,4)</f>
        <v>0.0921</v>
      </c>
      <c r="I31" s="13">
        <f>ROUND($H$45*G31,0)</f>
        <v>1339517</v>
      </c>
      <c r="J31" s="36">
        <v>937757</v>
      </c>
      <c r="K31" s="36">
        <v>26314721</v>
      </c>
    </row>
    <row r="32" spans="1:11" s="15" customFormat="1" ht="11.25">
      <c r="A32" s="11" t="s">
        <v>22</v>
      </c>
      <c r="B32" s="12">
        <v>1425789</v>
      </c>
      <c r="C32" s="14">
        <v>314954</v>
      </c>
      <c r="D32" s="34">
        <f>ROUND(B32/C32,2)</f>
        <v>4.53</v>
      </c>
      <c r="E32" s="12">
        <f>ROUND($D$45*C32,0)</f>
        <v>1609415</v>
      </c>
      <c r="F32" s="13">
        <v>273449</v>
      </c>
      <c r="G32" s="14">
        <v>5028673</v>
      </c>
      <c r="H32" s="35">
        <f>ROUND(F32/G32,4)</f>
        <v>0.0544</v>
      </c>
      <c r="I32" s="13">
        <f>ROUND($H$45*G32,0)</f>
        <v>466661</v>
      </c>
      <c r="J32" s="36">
        <v>418797</v>
      </c>
      <c r="K32" s="36">
        <v>11277061</v>
      </c>
    </row>
    <row r="33" spans="1:11" s="15" customFormat="1" ht="11.25">
      <c r="A33" s="11" t="s">
        <v>23</v>
      </c>
      <c r="B33" s="12">
        <v>717766</v>
      </c>
      <c r="C33" s="14">
        <v>250284</v>
      </c>
      <c r="D33" s="34">
        <f>ROUND(B33/C33,2)</f>
        <v>2.87</v>
      </c>
      <c r="E33" s="12">
        <f>ROUND($D$45*C33,0)</f>
        <v>1278951</v>
      </c>
      <c r="F33" s="13">
        <v>123940.21</v>
      </c>
      <c r="G33" s="14">
        <v>3241635</v>
      </c>
      <c r="H33" s="35">
        <f>ROUND(F33/G33,4)</f>
        <v>0.0382</v>
      </c>
      <c r="I33" s="13">
        <f>ROUND($H$45*G33,0)</f>
        <v>300824</v>
      </c>
      <c r="J33" s="36">
        <v>138186</v>
      </c>
      <c r="K33" s="36">
        <v>5167112</v>
      </c>
    </row>
    <row r="34" spans="1:11" s="15" customFormat="1" ht="11.25">
      <c r="A34" s="11"/>
      <c r="B34" s="12"/>
      <c r="C34" s="14"/>
      <c r="D34" s="34"/>
      <c r="E34" s="12"/>
      <c r="F34" s="13"/>
      <c r="G34" s="14"/>
      <c r="H34" s="35"/>
      <c r="I34" s="13"/>
      <c r="J34" s="36"/>
      <c r="K34" s="36"/>
    </row>
    <row r="35" spans="1:11" s="15" customFormat="1" ht="11.25">
      <c r="A35" s="11" t="s">
        <v>24</v>
      </c>
      <c r="B35" s="12">
        <v>2590519</v>
      </c>
      <c r="C35" s="14">
        <v>695563</v>
      </c>
      <c r="D35" s="34">
        <f>ROUND(B35/C35,2)</f>
        <v>3.72</v>
      </c>
      <c r="E35" s="12">
        <f>ROUND($D$45*C35,0)</f>
        <v>3554327</v>
      </c>
      <c r="F35" s="13">
        <v>628246.39</v>
      </c>
      <c r="G35" s="14">
        <v>10560923</v>
      </c>
      <c r="H35" s="35">
        <f>ROUND(F35/G35,4)</f>
        <v>0.0595</v>
      </c>
      <c r="I35" s="13">
        <f>ROUND($H$45*G35,0)</f>
        <v>980054</v>
      </c>
      <c r="J35" s="36">
        <v>385007</v>
      </c>
      <c r="K35" s="36">
        <v>14275355</v>
      </c>
    </row>
    <row r="36" spans="1:11" s="15" customFormat="1" ht="11.25">
      <c r="A36" s="11" t="s">
        <v>25</v>
      </c>
      <c r="B36" s="12">
        <v>11065382</v>
      </c>
      <c r="C36" s="14">
        <v>2018653</v>
      </c>
      <c r="D36" s="34">
        <f>ROUND(B36/C36,2)</f>
        <v>5.48</v>
      </c>
      <c r="E36" s="12">
        <f>ROUND($D$45*C36,0)</f>
        <v>10315317</v>
      </c>
      <c r="F36" s="13">
        <v>2859314</v>
      </c>
      <c r="G36" s="14">
        <v>27985569</v>
      </c>
      <c r="H36" s="35">
        <f>ROUND(F36/G36,4)</f>
        <v>0.1022</v>
      </c>
      <c r="I36" s="13">
        <f>ROUND($H$45*G36,0)</f>
        <v>2597061</v>
      </c>
      <c r="J36" s="36">
        <v>1476118</v>
      </c>
      <c r="K36" s="36">
        <v>48603128</v>
      </c>
    </row>
    <row r="37" spans="1:11" s="15" customFormat="1" ht="11.25">
      <c r="A37" s="11" t="s">
        <v>26</v>
      </c>
      <c r="B37" s="12">
        <v>1764175</v>
      </c>
      <c r="C37" s="14">
        <v>453692</v>
      </c>
      <c r="D37" s="34">
        <f>ROUND(B37/C37,2)</f>
        <v>3.89</v>
      </c>
      <c r="E37" s="12">
        <f>ROUND($D$45*C37,0)</f>
        <v>2318366</v>
      </c>
      <c r="F37" s="13">
        <v>586606</v>
      </c>
      <c r="G37" s="14">
        <v>6917764</v>
      </c>
      <c r="H37" s="35">
        <f>ROUND(F37/G37,4)</f>
        <v>0.0848</v>
      </c>
      <c r="I37" s="13">
        <f>ROUND($H$45*G37,0)</f>
        <v>641968</v>
      </c>
      <c r="J37" s="36">
        <v>377023</v>
      </c>
      <c r="K37" s="36">
        <v>11132076</v>
      </c>
    </row>
    <row r="38" spans="1:11" s="15" customFormat="1" ht="11.25">
      <c r="A38" s="11" t="s">
        <v>27</v>
      </c>
      <c r="B38" s="12">
        <v>5243138</v>
      </c>
      <c r="C38" s="14">
        <v>643923</v>
      </c>
      <c r="D38" s="34">
        <f>ROUND(B38/C38,2)</f>
        <v>8.14</v>
      </c>
      <c r="E38" s="12">
        <f>ROUND($D$45*C38,0)</f>
        <v>3290447</v>
      </c>
      <c r="F38" s="13">
        <v>1091264</v>
      </c>
      <c r="G38" s="14">
        <v>10776554</v>
      </c>
      <c r="H38" s="35">
        <f>ROUND(F38/G38,4)</f>
        <v>0.1013</v>
      </c>
      <c r="I38" s="13">
        <f>ROUND($H$45*G38,0)</f>
        <v>1000064</v>
      </c>
      <c r="J38" s="36">
        <v>793243</v>
      </c>
      <c r="K38" s="36">
        <v>24355324</v>
      </c>
    </row>
    <row r="39" spans="1:11" s="15" customFormat="1" ht="11.25">
      <c r="A39" s="11"/>
      <c r="B39" s="12"/>
      <c r="C39" s="14"/>
      <c r="D39" s="34"/>
      <c r="E39" s="12"/>
      <c r="F39" s="13"/>
      <c r="G39" s="14"/>
      <c r="H39" s="35"/>
      <c r="I39" s="13"/>
      <c r="J39" s="36"/>
      <c r="K39" s="36"/>
    </row>
    <row r="40" spans="1:11" s="15" customFormat="1" ht="11.25">
      <c r="A40" s="11" t="s">
        <v>28</v>
      </c>
      <c r="B40" s="12">
        <v>1218670</v>
      </c>
      <c r="C40" s="14">
        <v>354114</v>
      </c>
      <c r="D40" s="34">
        <f>ROUND(B40/C40,2)</f>
        <v>3.44</v>
      </c>
      <c r="E40" s="12">
        <f>ROUND($D$45*C40,0)</f>
        <v>1809523</v>
      </c>
      <c r="F40" s="13">
        <v>483445.78</v>
      </c>
      <c r="G40" s="14">
        <v>5781295</v>
      </c>
      <c r="H40" s="35">
        <f>ROUND(F40/G40,4)</f>
        <v>0.0836</v>
      </c>
      <c r="I40" s="13">
        <f>ROUND($H$45*G40,0)</f>
        <v>536504</v>
      </c>
      <c r="J40" s="36">
        <v>262177</v>
      </c>
      <c r="K40" s="36">
        <v>8144519</v>
      </c>
    </row>
    <row r="41" spans="1:11" s="15" customFormat="1" ht="11.25">
      <c r="A41" s="11" t="s">
        <v>29</v>
      </c>
      <c r="B41" s="12">
        <v>5825607</v>
      </c>
      <c r="C41" s="14">
        <v>848086</v>
      </c>
      <c r="D41" s="34">
        <f>ROUND(B41/C41,2)</f>
        <v>6.87</v>
      </c>
      <c r="E41" s="12">
        <f>ROUND($D$45*C41,0)</f>
        <v>4333719</v>
      </c>
      <c r="F41" s="13">
        <v>1508547</v>
      </c>
      <c r="G41" s="14">
        <v>12616615</v>
      </c>
      <c r="H41" s="35">
        <f>ROUND(F41/G41,4)</f>
        <v>0.1196</v>
      </c>
      <c r="I41" s="13">
        <f>ROUND($H$45*G41,0)</f>
        <v>1170822</v>
      </c>
      <c r="J41" s="36">
        <v>1071391</v>
      </c>
      <c r="K41" s="36">
        <v>29159762</v>
      </c>
    </row>
    <row r="42" spans="1:11" s="15" customFormat="1" ht="11.25">
      <c r="A42" s="11" t="s">
        <v>30</v>
      </c>
      <c r="B42" s="12">
        <v>6820617</v>
      </c>
      <c r="C42" s="14">
        <v>1027694</v>
      </c>
      <c r="D42" s="34">
        <f>ROUND(B42/C42,2)</f>
        <v>6.64</v>
      </c>
      <c r="E42" s="12">
        <f>ROUND($D$45*C42,0)</f>
        <v>5251516</v>
      </c>
      <c r="F42" s="13">
        <v>2029827.09</v>
      </c>
      <c r="G42" s="14">
        <v>15963563</v>
      </c>
      <c r="H42" s="35">
        <f>ROUND(F42/G42,4)</f>
        <v>0.1272</v>
      </c>
      <c r="I42" s="13">
        <f>ROUND($H$45*G42,0)</f>
        <v>1481419</v>
      </c>
      <c r="J42" s="36">
        <v>893311</v>
      </c>
      <c r="K42" s="36">
        <v>34550439</v>
      </c>
    </row>
    <row r="43" spans="1:11" s="15" customFormat="1" ht="11.25">
      <c r="A43" s="16" t="s">
        <v>31</v>
      </c>
      <c r="B43" s="12">
        <v>851162</v>
      </c>
      <c r="C43" s="14">
        <v>254753</v>
      </c>
      <c r="D43" s="34">
        <f>ROUND(B43/C43,2)</f>
        <v>3.34</v>
      </c>
      <c r="E43" s="12">
        <f>ROUND($D$45*C43,0)</f>
        <v>1301788</v>
      </c>
      <c r="F43" s="13">
        <v>309939</v>
      </c>
      <c r="G43" s="14">
        <v>4150010</v>
      </c>
      <c r="H43" s="35">
        <f>ROUND(F43/G43,4)</f>
        <v>0.0747</v>
      </c>
      <c r="I43" s="13">
        <f>ROUND($H$45*G43,0)</f>
        <v>385121</v>
      </c>
      <c r="J43" s="36">
        <v>115416</v>
      </c>
      <c r="K43" s="36">
        <v>4793810</v>
      </c>
    </row>
    <row r="44" spans="1:11" s="15" customFormat="1" ht="11.25">
      <c r="A44" s="16"/>
      <c r="B44" s="17"/>
      <c r="C44" s="19"/>
      <c r="D44" s="34"/>
      <c r="E44" s="12"/>
      <c r="F44" s="18"/>
      <c r="G44" s="19"/>
      <c r="H44" s="35"/>
      <c r="I44" s="13"/>
      <c r="J44" s="36"/>
      <c r="K44" s="36"/>
    </row>
    <row r="45" spans="1:11" s="26" customFormat="1" ht="13.5" customHeight="1">
      <c r="A45" s="20" t="s">
        <v>32</v>
      </c>
      <c r="B45" s="21">
        <f>SUM(B10:B43)</f>
        <v>90885072</v>
      </c>
      <c r="C45" s="25">
        <f>SUM(C10:C43)</f>
        <v>17792863</v>
      </c>
      <c r="D45" s="37">
        <f>ROUND(B45/C45,2)</f>
        <v>5.11</v>
      </c>
      <c r="E45" s="23">
        <f>SUM(E10:E43)</f>
        <v>90921532</v>
      </c>
      <c r="F45" s="24">
        <f>SUM(F10:F43)</f>
        <v>24676311.290000003</v>
      </c>
      <c r="G45" s="25">
        <f>SUM(G10:G43)</f>
        <v>266008453</v>
      </c>
      <c r="H45" s="38">
        <f>ROUND(F45/G45,4)</f>
        <v>0.0928</v>
      </c>
      <c r="I45" s="21">
        <f>SUM(I10:I43)</f>
        <v>24685584</v>
      </c>
      <c r="J45" s="22">
        <f>ROUND(SUM(J10:J43),0)</f>
        <v>16978980</v>
      </c>
      <c r="K45" s="22">
        <f>SUM(K10:K43)</f>
        <v>496734483</v>
      </c>
    </row>
  </sheetData>
  <mergeCells count="1">
    <mergeCell ref="A2:B2"/>
  </mergeCells>
  <printOptions horizontalCentered="1" verticalCentered="1"/>
  <pageMargins left="0.25" right="0.25" top="0.5" bottom="0.5" header="0.5" footer="0.5"/>
  <pageSetup horizontalDpi="600" verticalDpi="600" orientation="landscape" r:id="rId1"/>
  <headerFooter alignWithMargins="0">
    <oddHeader>&amp;R&amp;"Arial,Regular"52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burkerp</cp:lastModifiedBy>
  <cp:lastPrinted>2004-02-03T15:50:27Z</cp:lastPrinted>
  <dcterms:created xsi:type="dcterms:W3CDTF">1998-02-09T13:24:14Z</dcterms:created>
  <dcterms:modified xsi:type="dcterms:W3CDTF">2005-06-20T14:58:34Z</dcterms:modified>
  <cp:category/>
  <cp:version/>
  <cp:contentType/>
  <cp:contentStatus/>
</cp:coreProperties>
</file>